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FPCH10\2025\"/>
    </mc:Choice>
  </mc:AlternateContent>
  <bookViews>
    <workbookView xWindow="0" yWindow="0" windowWidth="21600" windowHeight="9630" activeTab="7"/>
  </bookViews>
  <sheets>
    <sheet name="M1" sheetId="1" r:id="rId1"/>
    <sheet name="M2" sheetId="2" r:id="rId2"/>
    <sheet name="M3" sheetId="12" r:id="rId3"/>
    <sheet name="M4" sheetId="11" r:id="rId4"/>
    <sheet name="M5" sheetId="10" r:id="rId5"/>
    <sheet name="M6" sheetId="9" r:id="rId6"/>
    <sheet name="M7" sheetId="8" r:id="rId7"/>
    <sheet name="M8" sheetId="7" r:id="rId8"/>
    <sheet name="M9" sheetId="6" r:id="rId9"/>
    <sheet name="M10" sheetId="5" r:id="rId10"/>
    <sheet name="M11" sheetId="4" r:id="rId11"/>
    <sheet name="M12" sheetId="3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2" l="1"/>
  <c r="C8" i="6" l="1"/>
  <c r="C9" i="6" s="1"/>
  <c r="E37" i="10" l="1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C8" i="9" l="1"/>
  <c r="C8" i="10" l="1"/>
  <c r="E36" i="2" l="1"/>
  <c r="E41" i="2" s="1"/>
  <c r="E35" i="2"/>
  <c r="E42" i="5" l="1"/>
  <c r="E41" i="4"/>
  <c r="C8" i="3" l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10" i="6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9" i="10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8" i="1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E37" i="6" l="1"/>
  <c r="E41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9" i="6" l="1"/>
  <c r="E42" i="6"/>
  <c r="E38" i="7"/>
  <c r="E16" i="8" l="1"/>
  <c r="E36" i="9"/>
  <c r="E28" i="11" l="1"/>
  <c r="E16" i="11"/>
  <c r="E12" i="11"/>
  <c r="E36" i="7" l="1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42" i="7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7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4" i="3"/>
  <c r="E35" i="3"/>
  <c r="E36" i="3"/>
  <c r="E37" i="3"/>
  <c r="E32" i="3"/>
  <c r="E33" i="3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7" i="11"/>
  <c r="E8" i="11"/>
  <c r="E9" i="11"/>
  <c r="E10" i="11"/>
  <c r="E11" i="11"/>
  <c r="E13" i="11"/>
  <c r="E14" i="11"/>
  <c r="E15" i="11"/>
  <c r="E17" i="11"/>
  <c r="E18" i="11"/>
  <c r="E19" i="11"/>
  <c r="E20" i="11"/>
  <c r="E21" i="11"/>
  <c r="E22" i="11"/>
  <c r="E23" i="11"/>
  <c r="E24" i="11"/>
  <c r="E25" i="11"/>
  <c r="E26" i="11"/>
  <c r="E27" i="11"/>
  <c r="E29" i="11"/>
  <c r="E30" i="11"/>
  <c r="E31" i="11"/>
  <c r="E32" i="11"/>
  <c r="E33" i="11"/>
  <c r="E34" i="11"/>
  <c r="E35" i="11"/>
  <c r="E36" i="11"/>
  <c r="E7" i="10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7" i="8"/>
  <c r="E8" i="8"/>
  <c r="E9" i="8"/>
  <c r="E10" i="8"/>
  <c r="E11" i="8"/>
  <c r="E12" i="8"/>
  <c r="E13" i="8"/>
  <c r="E14" i="8"/>
  <c r="E15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7" i="4"/>
  <c r="E38" i="3"/>
  <c r="E43" i="3" s="1"/>
  <c r="E38" i="1"/>
  <c r="E43" i="1" s="1"/>
  <c r="E38" i="12"/>
  <c r="E43" i="12" s="1"/>
  <c r="E37" i="11"/>
  <c r="E42" i="11" s="1"/>
  <c r="E38" i="10"/>
  <c r="E43" i="10" s="1"/>
  <c r="E37" i="9"/>
  <c r="E42" i="9" s="1"/>
  <c r="E38" i="8"/>
  <c r="E43" i="8" s="1"/>
  <c r="E43" i="7"/>
  <c r="E38" i="5"/>
  <c r="E43" i="5" s="1"/>
  <c r="E37" i="4"/>
  <c r="E42" i="4" s="1"/>
  <c r="E42" i="3"/>
  <c r="E42" i="8"/>
  <c r="E41" i="9"/>
  <c r="E42" i="10"/>
  <c r="E41" i="11"/>
  <c r="E42" i="12"/>
  <c r="E39" i="1"/>
  <c r="E42" i="1"/>
  <c r="E38" i="2" l="1"/>
  <c r="E40" i="7"/>
  <c r="E40" i="12"/>
  <c r="E37" i="2"/>
  <c r="E39" i="12" s="1"/>
  <c r="E38" i="11" s="1"/>
  <c r="E39" i="10" s="1"/>
  <c r="E38" i="9" s="1"/>
  <c r="E39" i="8" s="1"/>
  <c r="E39" i="7" s="1"/>
  <c r="E40" i="3"/>
  <c r="E39" i="4"/>
  <c r="E40" i="5"/>
  <c r="E40" i="8"/>
  <c r="E39" i="9"/>
  <c r="E40" i="10"/>
  <c r="E39" i="11"/>
  <c r="E40" i="1"/>
  <c r="E41" i="1"/>
  <c r="E39" i="2" l="1"/>
  <c r="E41" i="12" s="1"/>
  <c r="E40" i="11" s="1"/>
  <c r="E41" i="10" s="1"/>
  <c r="E40" i="9" s="1"/>
  <c r="E41" i="8" s="1"/>
  <c r="E41" i="7" s="1"/>
  <c r="E38" i="6"/>
  <c r="E39" i="5" s="1"/>
  <c r="E38" i="4" s="1"/>
  <c r="E39" i="3" s="1"/>
  <c r="E40" i="6" l="1"/>
  <c r="E41" i="5" s="1"/>
  <c r="E40" i="4" s="1"/>
  <c r="E41" i="3" s="1"/>
</calcChain>
</file>

<file path=xl/sharedStrings.xml><?xml version="1.0" encoding="utf-8"?>
<sst xmlns="http://schemas.openxmlformats.org/spreadsheetml/2006/main" count="913" uniqueCount="20">
  <si>
    <t>Пункт</t>
  </si>
  <si>
    <t>Община</t>
  </si>
  <si>
    <t>Дата</t>
  </si>
  <si>
    <t xml:space="preserve">Измерена концентрация </t>
  </si>
  <si>
    <t xml:space="preserve">Превишение на ПС за СДН  </t>
  </si>
  <si>
    <t>[в пъти ПС за СДН]</t>
  </si>
  <si>
    <t>Брой регистрирани данни през месеца:</t>
  </si>
  <si>
    <t>Брой регистрирани данни от началото на годината до момента:</t>
  </si>
  <si>
    <t>Брой регистрирани превишения през месеца:</t>
  </si>
  <si>
    <t>Брой регистрирани превишения от началото на годината до момента:</t>
  </si>
  <si>
    <t>Средномесечна концентрация:</t>
  </si>
  <si>
    <t>Времеви обхват:</t>
  </si>
  <si>
    <t>Бургас</t>
  </si>
  <si>
    <t>DOAS РИОСВ</t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</si>
  <si>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204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</si>
  <si>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204"/>
      </rPr>
      <t>)</t>
    </r>
  </si>
  <si>
    <r>
      <t>ФПЧ</t>
    </r>
    <r>
      <rPr>
        <b/>
        <vertAlign val="subscript"/>
        <sz val="10"/>
        <rFont val="Tahoma"/>
        <family val="2"/>
      </rPr>
      <t>10</t>
    </r>
    <r>
      <rPr>
        <b/>
        <sz val="10"/>
        <rFont val="Tahoma"/>
        <family val="2"/>
        <charset val="204"/>
      </rPr>
      <t xml:space="preserve"> - пункт DOAS РИОСВ - Бургас</t>
    </r>
  </si>
  <si>
    <t>-</t>
  </si>
  <si>
    <t>*</t>
  </si>
  <si>
    <t>* - Резултата от изпитването на 03.04.2025 г. е по-малко от количествено определяне на метода (&lt;6,4).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</si>
</sst>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\.yyyy\ &quot;г.&quot;;@"/>
    <numFmt numFmtId="165" formatCode="0.000"/>
    <numFmt numFmtId="166" formatCode="0.0"/>
  </numFmts>
  <fonts count="14" x14ac:knownFonts="1">
    <font>
      <sz val="10"/>
      <name val="Arial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b/>
      <vertAlign val="subscript"/>
      <sz val="10"/>
      <name val="Tahoma"/>
      <family val="2"/>
    </font>
    <font>
      <vertAlign val="superscript"/>
      <sz val="10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0" fontId="4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0" borderId="4" xfId="0" applyNumberForma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top" wrapText="1"/>
    </xf>
    <xf numFmtId="165" fontId="4" fillId="2" borderId="9" xfId="0" applyNumberFormat="1" applyFont="1" applyFill="1" applyBorder="1" applyAlignment="1">
      <alignment horizontal="center" vertical="top" wrapText="1"/>
    </xf>
    <xf numFmtId="165" fontId="4" fillId="2" borderId="10" xfId="0" applyNumberFormat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2" fontId="4" fillId="2" borderId="10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166" fontId="0" fillId="0" borderId="0" xfId="0" applyNumberFormat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0" borderId="3" xfId="0" applyNumberFormat="1" applyFont="1" applyBorder="1" applyAlignment="1">
      <alignment horizontal="center" wrapText="1"/>
    </xf>
    <xf numFmtId="166" fontId="4" fillId="0" borderId="4" xfId="0" applyNumberFormat="1" applyFont="1" applyBorder="1" applyAlignment="1">
      <alignment horizontal="center" wrapText="1"/>
    </xf>
    <xf numFmtId="166" fontId="4" fillId="0" borderId="2" xfId="0" applyNumberFormat="1" applyFont="1" applyBorder="1" applyAlignment="1">
      <alignment horizontal="center" wrapText="1"/>
    </xf>
    <xf numFmtId="166" fontId="4" fillId="2" borderId="5" xfId="0" applyNumberFormat="1" applyFont="1" applyFill="1" applyBorder="1" applyAlignment="1">
      <alignment horizontal="center"/>
    </xf>
    <xf numFmtId="0" fontId="12" fillId="0" borderId="0" xfId="0" applyFont="1"/>
    <xf numFmtId="166" fontId="0" fillId="0" borderId="4" xfId="0" applyNumberForma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top" wrapText="1"/>
    </xf>
    <xf numFmtId="166" fontId="4" fillId="0" borderId="17" xfId="0" applyNumberFormat="1" applyFont="1" applyBorder="1" applyAlignment="1">
      <alignment horizontal="center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0" fillId="0" borderId="22" xfId="0" applyNumberForma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0" fontId="12" fillId="0" borderId="0" xfId="0" applyFont="1" applyFill="1"/>
    <xf numFmtId="0" fontId="13" fillId="0" borderId="0" xfId="0" applyFont="1"/>
    <xf numFmtId="0" fontId="1" fillId="2" borderId="0" xfId="0" applyFont="1" applyFill="1" applyBorder="1" applyAlignment="1">
      <alignment horizontal="justify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1" fillId="2" borderId="18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1" fillId="2" borderId="2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A38" sqref="A38:D38"/>
    </sheetView>
  </sheetViews>
  <sheetFormatPr defaultRowHeight="12.75" x14ac:dyDescent="0.2"/>
  <cols>
    <col min="1" max="1" width="14.85546875" customWidth="1"/>
    <col min="2" max="2" width="11" customWidth="1"/>
    <col min="3" max="3" width="13.28515625" customWidth="1"/>
    <col min="4" max="4" width="15.28515625" customWidth="1"/>
    <col min="5" max="5" width="16.140625" customWidth="1"/>
  </cols>
  <sheetData>
    <row r="1" spans="1:6" ht="12.75" customHeight="1" x14ac:dyDescent="0.2">
      <c r="A1" s="58" t="s">
        <v>16</v>
      </c>
      <c r="B1" s="59"/>
      <c r="C1" s="59"/>
      <c r="D1" s="59"/>
      <c r="E1" s="59"/>
      <c r="F1" s="31"/>
    </row>
    <row r="2" spans="1:6" ht="13.5" thickBot="1" x14ac:dyDescent="0.25">
      <c r="A2" s="60"/>
      <c r="B2" s="59"/>
      <c r="C2" s="59"/>
      <c r="D2" s="59"/>
      <c r="E2" s="59"/>
    </row>
    <row r="3" spans="1:6" ht="37.5" customHeight="1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6" ht="30.75" customHeight="1" x14ac:dyDescent="0.2">
      <c r="A4" s="62"/>
      <c r="B4" s="62"/>
      <c r="C4" s="62"/>
      <c r="D4" s="34" t="s">
        <v>14</v>
      </c>
      <c r="E4" s="1" t="s">
        <v>5</v>
      </c>
    </row>
    <row r="5" spans="1:6" ht="14.25" customHeight="1" thickBot="1" x14ac:dyDescent="0.25">
      <c r="A5" s="63"/>
      <c r="B5" s="63"/>
      <c r="C5" s="63"/>
      <c r="D5" s="17"/>
      <c r="E5" s="35" t="s">
        <v>15</v>
      </c>
    </row>
    <row r="6" spans="1:6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6" x14ac:dyDescent="0.2">
      <c r="A7" s="20" t="s">
        <v>13</v>
      </c>
      <c r="B7" s="5" t="s">
        <v>12</v>
      </c>
      <c r="C7" s="6">
        <v>45658</v>
      </c>
      <c r="D7" s="5">
        <v>22.4</v>
      </c>
      <c r="E7" s="21" t="str">
        <f>IF(D7&gt;50,D7/50,IF(D7&lt;=50,"-"))</f>
        <v>-</v>
      </c>
    </row>
    <row r="8" spans="1:6" x14ac:dyDescent="0.2">
      <c r="A8" s="20" t="s">
        <v>13</v>
      </c>
      <c r="B8" s="7" t="s">
        <v>12</v>
      </c>
      <c r="C8" s="6">
        <f>C7+1</f>
        <v>45659</v>
      </c>
      <c r="D8" s="5">
        <v>37.9</v>
      </c>
      <c r="E8" s="21" t="str">
        <f t="shared" ref="E8:E37" si="0">IF(D8&gt;50,D8/50,IF(D8&lt;=50,"-"))</f>
        <v>-</v>
      </c>
    </row>
    <row r="9" spans="1:6" x14ac:dyDescent="0.2">
      <c r="A9" s="20" t="s">
        <v>13</v>
      </c>
      <c r="B9" s="7" t="s">
        <v>12</v>
      </c>
      <c r="C9" s="6">
        <f t="shared" ref="C9:C37" si="1">C8+1</f>
        <v>45660</v>
      </c>
      <c r="D9" s="8">
        <v>33.9</v>
      </c>
      <c r="E9" s="21" t="str">
        <f t="shared" si="0"/>
        <v>-</v>
      </c>
    </row>
    <row r="10" spans="1:6" x14ac:dyDescent="0.2">
      <c r="A10" s="20" t="s">
        <v>13</v>
      </c>
      <c r="B10" s="7" t="s">
        <v>12</v>
      </c>
      <c r="C10" s="6">
        <f t="shared" si="1"/>
        <v>45661</v>
      </c>
      <c r="D10" s="8">
        <v>34.6</v>
      </c>
      <c r="E10" s="21" t="str">
        <f t="shared" si="0"/>
        <v>-</v>
      </c>
    </row>
    <row r="11" spans="1:6" x14ac:dyDescent="0.2">
      <c r="A11" s="20" t="s">
        <v>13</v>
      </c>
      <c r="B11" s="7" t="s">
        <v>12</v>
      </c>
      <c r="C11" s="6">
        <f t="shared" si="1"/>
        <v>45662</v>
      </c>
      <c r="D11" s="8">
        <v>32.6</v>
      </c>
      <c r="E11" s="22" t="str">
        <f t="shared" si="0"/>
        <v>-</v>
      </c>
    </row>
    <row r="12" spans="1:6" x14ac:dyDescent="0.2">
      <c r="A12" s="20" t="s">
        <v>13</v>
      </c>
      <c r="B12" s="7" t="s">
        <v>12</v>
      </c>
      <c r="C12" s="6">
        <f t="shared" si="1"/>
        <v>45663</v>
      </c>
      <c r="D12" s="9">
        <v>30.5</v>
      </c>
      <c r="E12" s="22" t="str">
        <f t="shared" si="0"/>
        <v>-</v>
      </c>
    </row>
    <row r="13" spans="1:6" x14ac:dyDescent="0.2">
      <c r="A13" s="20" t="s">
        <v>13</v>
      </c>
      <c r="B13" s="7" t="s">
        <v>12</v>
      </c>
      <c r="C13" s="6">
        <f t="shared" si="1"/>
        <v>45664</v>
      </c>
      <c r="D13" s="39">
        <v>25.3</v>
      </c>
      <c r="E13" s="22" t="str">
        <f t="shared" si="0"/>
        <v>-</v>
      </c>
    </row>
    <row r="14" spans="1:6" x14ac:dyDescent="0.2">
      <c r="A14" s="20" t="s">
        <v>13</v>
      </c>
      <c r="B14" s="7" t="s">
        <v>12</v>
      </c>
      <c r="C14" s="6">
        <f t="shared" si="1"/>
        <v>45665</v>
      </c>
      <c r="D14" s="3">
        <v>24.3</v>
      </c>
      <c r="E14" s="22" t="str">
        <f t="shared" si="0"/>
        <v>-</v>
      </c>
    </row>
    <row r="15" spans="1:6" x14ac:dyDescent="0.2">
      <c r="A15" s="20" t="s">
        <v>13</v>
      </c>
      <c r="B15" s="7" t="s">
        <v>12</v>
      </c>
      <c r="C15" s="6">
        <f t="shared" si="1"/>
        <v>45666</v>
      </c>
      <c r="D15" s="3">
        <v>23</v>
      </c>
      <c r="E15" s="22" t="str">
        <f t="shared" si="0"/>
        <v>-</v>
      </c>
    </row>
    <row r="16" spans="1:6" x14ac:dyDescent="0.2">
      <c r="A16" s="20" t="s">
        <v>13</v>
      </c>
      <c r="B16" s="7" t="s">
        <v>12</v>
      </c>
      <c r="C16" s="6">
        <f t="shared" si="1"/>
        <v>45667</v>
      </c>
      <c r="D16" s="3">
        <v>18.3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45668</v>
      </c>
      <c r="D17" s="3">
        <v>6.6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45669</v>
      </c>
      <c r="D18" s="4">
        <v>12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45670</v>
      </c>
      <c r="D19" s="2">
        <v>9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45671</v>
      </c>
      <c r="D20" s="2">
        <v>9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45672</v>
      </c>
      <c r="D21" s="2">
        <v>15.4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45673</v>
      </c>
      <c r="D22" s="2">
        <v>25.6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45674</v>
      </c>
      <c r="D23" s="2">
        <v>21.2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45675</v>
      </c>
      <c r="D24" s="2">
        <v>25.2</v>
      </c>
      <c r="E24" s="21" t="str">
        <f>IF(D24&gt;50,D24/50,IF(D24&lt;=50,"-"))</f>
        <v>-</v>
      </c>
    </row>
    <row r="25" spans="1:5" x14ac:dyDescent="0.2">
      <c r="A25" s="20" t="s">
        <v>13</v>
      </c>
      <c r="B25" s="7" t="s">
        <v>12</v>
      </c>
      <c r="C25" s="6">
        <f t="shared" si="1"/>
        <v>45676</v>
      </c>
      <c r="D25" s="10">
        <v>41.6</v>
      </c>
      <c r="E25" s="22" t="str">
        <f>IF(D25&gt;50,D25/50,IF(D25&lt;=50,"-"))</f>
        <v>-</v>
      </c>
    </row>
    <row r="26" spans="1:5" x14ac:dyDescent="0.2">
      <c r="A26" s="20" t="s">
        <v>13</v>
      </c>
      <c r="B26" s="7" t="s">
        <v>12</v>
      </c>
      <c r="C26" s="6">
        <f t="shared" si="1"/>
        <v>45677</v>
      </c>
      <c r="D26" s="3">
        <v>43.2</v>
      </c>
      <c r="E26" s="22" t="str">
        <f>IF(D26&gt;50,D26/50,IF(D26&lt;=50,"-"))</f>
        <v>-</v>
      </c>
    </row>
    <row r="27" spans="1:5" x14ac:dyDescent="0.2">
      <c r="A27" s="20" t="s">
        <v>13</v>
      </c>
      <c r="B27" s="7" t="s">
        <v>12</v>
      </c>
      <c r="C27" s="6">
        <f t="shared" si="1"/>
        <v>45678</v>
      </c>
      <c r="D27" s="3">
        <v>38.9</v>
      </c>
      <c r="E27" s="22" t="str">
        <f>IF(D27&gt;50,D27/50,IF(D27&lt;=50,"-"))</f>
        <v>-</v>
      </c>
    </row>
    <row r="28" spans="1:5" x14ac:dyDescent="0.2">
      <c r="A28" s="20" t="s">
        <v>13</v>
      </c>
      <c r="B28" s="7" t="s">
        <v>12</v>
      </c>
      <c r="C28" s="6">
        <f t="shared" si="1"/>
        <v>45679</v>
      </c>
      <c r="D28" s="4">
        <v>48.7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45680</v>
      </c>
      <c r="D29" s="2">
        <v>37.4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45681</v>
      </c>
      <c r="D30" s="10">
        <v>26.1</v>
      </c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45682</v>
      </c>
      <c r="D31" s="3">
        <v>25.9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45683</v>
      </c>
      <c r="D32" s="3">
        <v>20</v>
      </c>
      <c r="E32" s="22" t="str">
        <f t="shared" si="0"/>
        <v>-</v>
      </c>
    </row>
    <row r="33" spans="1:9" x14ac:dyDescent="0.2">
      <c r="A33" s="20" t="s">
        <v>13</v>
      </c>
      <c r="B33" s="7" t="s">
        <v>12</v>
      </c>
      <c r="C33" s="6">
        <f t="shared" si="1"/>
        <v>45684</v>
      </c>
      <c r="D33" s="3">
        <v>29.3</v>
      </c>
      <c r="E33" s="22" t="str">
        <f t="shared" si="0"/>
        <v>-</v>
      </c>
    </row>
    <row r="34" spans="1:9" x14ac:dyDescent="0.2">
      <c r="A34" s="20" t="s">
        <v>13</v>
      </c>
      <c r="B34" s="7" t="s">
        <v>12</v>
      </c>
      <c r="C34" s="6">
        <f t="shared" si="1"/>
        <v>45685</v>
      </c>
      <c r="D34" s="4">
        <v>28.1</v>
      </c>
      <c r="E34" s="22" t="str">
        <f t="shared" si="0"/>
        <v>-</v>
      </c>
    </row>
    <row r="35" spans="1:9" x14ac:dyDescent="0.2">
      <c r="A35" s="20" t="s">
        <v>13</v>
      </c>
      <c r="B35" s="7" t="s">
        <v>12</v>
      </c>
      <c r="C35" s="6">
        <f t="shared" si="1"/>
        <v>45686</v>
      </c>
      <c r="D35" s="2">
        <v>34.9</v>
      </c>
      <c r="E35" s="22" t="str">
        <f t="shared" si="0"/>
        <v>-</v>
      </c>
    </row>
    <row r="36" spans="1:9" x14ac:dyDescent="0.2">
      <c r="A36" s="20" t="s">
        <v>13</v>
      </c>
      <c r="B36" s="7" t="s">
        <v>12</v>
      </c>
      <c r="C36" s="6">
        <f t="shared" si="1"/>
        <v>45687</v>
      </c>
      <c r="D36" s="2">
        <v>30.4</v>
      </c>
      <c r="E36" s="22" t="str">
        <f t="shared" si="0"/>
        <v>-</v>
      </c>
    </row>
    <row r="37" spans="1:9" x14ac:dyDescent="0.2">
      <c r="A37" s="20" t="s">
        <v>13</v>
      </c>
      <c r="B37" s="7" t="s">
        <v>12</v>
      </c>
      <c r="C37" s="6">
        <f t="shared" si="1"/>
        <v>45688</v>
      </c>
      <c r="D37" s="41">
        <v>25.5</v>
      </c>
      <c r="E37" s="22" t="str">
        <f t="shared" si="0"/>
        <v>-</v>
      </c>
    </row>
    <row r="38" spans="1:9" x14ac:dyDescent="0.2">
      <c r="A38" s="64" t="s">
        <v>6</v>
      </c>
      <c r="B38" s="65"/>
      <c r="C38" s="65"/>
      <c r="D38" s="66"/>
      <c r="E38" s="23">
        <f>COUNT(D7:D37)</f>
        <v>31</v>
      </c>
    </row>
    <row r="39" spans="1:9" x14ac:dyDescent="0.2">
      <c r="A39" s="64" t="s">
        <v>7</v>
      </c>
      <c r="B39" s="65"/>
      <c r="C39" s="65"/>
      <c r="D39" s="66"/>
      <c r="E39" s="23">
        <f>COUNT(D7:D37)</f>
        <v>31</v>
      </c>
    </row>
    <row r="40" spans="1:9" x14ac:dyDescent="0.2">
      <c r="A40" s="64" t="s">
        <v>8</v>
      </c>
      <c r="B40" s="65"/>
      <c r="C40" s="65"/>
      <c r="D40" s="66"/>
      <c r="E40" s="23">
        <f>COUNT(E7:E37)</f>
        <v>0</v>
      </c>
    </row>
    <row r="41" spans="1:9" x14ac:dyDescent="0.2">
      <c r="A41" s="64" t="s">
        <v>9</v>
      </c>
      <c r="B41" s="65"/>
      <c r="C41" s="65"/>
      <c r="D41" s="66"/>
      <c r="E41" s="23">
        <f>COUNT(E7:E37)</f>
        <v>0</v>
      </c>
    </row>
    <row r="42" spans="1:9" x14ac:dyDescent="0.2">
      <c r="A42" s="64" t="s">
        <v>10</v>
      </c>
      <c r="B42" s="65"/>
      <c r="C42" s="65"/>
      <c r="D42" s="66"/>
      <c r="E42" s="24">
        <f>AVERAGE(D7:D37)</f>
        <v>26.993548387096773</v>
      </c>
    </row>
    <row r="43" spans="1:9" ht="13.5" thickBot="1" x14ac:dyDescent="0.25">
      <c r="A43" s="68" t="s">
        <v>11</v>
      </c>
      <c r="B43" s="69"/>
      <c r="C43" s="69"/>
      <c r="D43" s="70"/>
      <c r="E43" s="25">
        <f>(E38/31)*100</f>
        <v>100</v>
      </c>
    </row>
    <row r="44" spans="1:9" x14ac:dyDescent="0.2">
      <c r="A44" s="11"/>
      <c r="B44" s="11"/>
      <c r="C44" s="11"/>
      <c r="D44" s="11"/>
      <c r="E44" s="11"/>
    </row>
    <row r="45" spans="1:9" x14ac:dyDescent="0.2">
      <c r="A45" s="71"/>
      <c r="B45" s="71"/>
      <c r="C45" s="71"/>
      <c r="D45" s="71"/>
      <c r="E45" s="71"/>
      <c r="F45" s="71"/>
      <c r="G45" s="43"/>
      <c r="H45" s="43"/>
      <c r="I45" s="43"/>
    </row>
    <row r="46" spans="1:9" x14ac:dyDescent="0.2">
      <c r="A46" s="67"/>
      <c r="B46" s="67"/>
      <c r="C46" s="67"/>
      <c r="D46" s="67"/>
      <c r="E46" s="67"/>
      <c r="F46" s="67"/>
      <c r="G46" s="67"/>
      <c r="H46" s="43"/>
      <c r="I46" s="43"/>
    </row>
    <row r="47" spans="1:9" x14ac:dyDescent="0.2">
      <c r="A47" s="67"/>
      <c r="B47" s="67"/>
      <c r="C47" s="67"/>
      <c r="D47" s="67"/>
      <c r="E47" s="67"/>
      <c r="F47" s="43"/>
      <c r="G47" s="43"/>
      <c r="H47" s="43"/>
      <c r="I47" s="43"/>
    </row>
    <row r="48" spans="1:9" x14ac:dyDescent="0.2">
      <c r="A48" s="12"/>
      <c r="B48" s="12"/>
      <c r="C48" s="12"/>
      <c r="D48" s="12"/>
      <c r="E48" s="12"/>
    </row>
  </sheetData>
  <protectedRanges>
    <protectedRange sqref="A7:B37" name="Range1_1"/>
    <protectedRange sqref="D7:D37" name="Range1_2"/>
  </protectedRanges>
  <mergeCells count="14">
    <mergeCell ref="A38:D38"/>
    <mergeCell ref="A46:G46"/>
    <mergeCell ref="A47:E47"/>
    <mergeCell ref="A39:D39"/>
    <mergeCell ref="A40:D40"/>
    <mergeCell ref="A41:D41"/>
    <mergeCell ref="A42:D42"/>
    <mergeCell ref="A43:D43"/>
    <mergeCell ref="A45:F45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C8" sqref="C8"/>
    </sheetView>
  </sheetViews>
  <sheetFormatPr defaultRowHeight="12.75" x14ac:dyDescent="0.2"/>
  <cols>
    <col min="1" max="1" width="14.85546875" customWidth="1"/>
    <col min="2" max="2" width="11.140625" customWidth="1"/>
    <col min="3" max="3" width="14.42578125" customWidth="1"/>
    <col min="4" max="4" width="14.5703125" customWidth="1"/>
    <col min="5" max="5" width="14.4257812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38.2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45931</v>
      </c>
      <c r="D7" s="5"/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45932</v>
      </c>
      <c r="D8" s="8"/>
      <c r="E8" s="21" t="str">
        <f t="shared" ref="E8:E37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45933</v>
      </c>
      <c r="D9" s="8"/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45934</v>
      </c>
      <c r="D10" s="9"/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45935</v>
      </c>
      <c r="D11" s="39"/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45936</v>
      </c>
      <c r="D12" s="3"/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45937</v>
      </c>
      <c r="D13" s="3"/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45938</v>
      </c>
      <c r="D14" s="3"/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45939</v>
      </c>
      <c r="D15" s="3"/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45940</v>
      </c>
      <c r="D16" s="3"/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45941</v>
      </c>
      <c r="D17" s="4"/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45942</v>
      </c>
      <c r="D18" s="41"/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45943</v>
      </c>
      <c r="D19" s="2"/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45944</v>
      </c>
      <c r="D20" s="2"/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45945</v>
      </c>
      <c r="D21" s="2"/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45946</v>
      </c>
      <c r="D22" s="41"/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45947</v>
      </c>
      <c r="D23" s="2"/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45948</v>
      </c>
      <c r="D24" s="10"/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45949</v>
      </c>
      <c r="D25" s="39"/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45950</v>
      </c>
      <c r="D26" s="3"/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45951</v>
      </c>
      <c r="D27" s="4"/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45952</v>
      </c>
      <c r="D28" s="2"/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45953</v>
      </c>
      <c r="D29" s="2"/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45954</v>
      </c>
      <c r="D30" s="10"/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45955</v>
      </c>
      <c r="D31" s="39"/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45956</v>
      </c>
      <c r="D32" s="39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45957</v>
      </c>
      <c r="D33" s="3"/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45958</v>
      </c>
      <c r="D34" s="4"/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45959</v>
      </c>
      <c r="D35" s="41"/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45960</v>
      </c>
      <c r="D36" s="2"/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45961</v>
      </c>
      <c r="D37" s="2"/>
      <c r="E37" s="22" t="str">
        <f t="shared" si="0"/>
        <v>-</v>
      </c>
    </row>
    <row r="38" spans="1:5" x14ac:dyDescent="0.2">
      <c r="A38" s="64" t="s">
        <v>6</v>
      </c>
      <c r="B38" s="65"/>
      <c r="C38" s="65"/>
      <c r="D38" s="66"/>
      <c r="E38" s="23">
        <f>COUNT(D7:D37)</f>
        <v>0</v>
      </c>
    </row>
    <row r="39" spans="1:5" x14ac:dyDescent="0.2">
      <c r="A39" s="64" t="s">
        <v>7</v>
      </c>
      <c r="B39" s="65"/>
      <c r="C39" s="65"/>
      <c r="D39" s="66"/>
      <c r="E39" s="23">
        <f>'M9'!E38+'M10'!E38</f>
        <v>240</v>
      </c>
    </row>
    <row r="40" spans="1:5" x14ac:dyDescent="0.2">
      <c r="A40" s="64" t="s">
        <v>8</v>
      </c>
      <c r="B40" s="65"/>
      <c r="C40" s="65"/>
      <c r="D40" s="66"/>
      <c r="E40" s="23">
        <f>COUNT(E7:E37)</f>
        <v>0</v>
      </c>
    </row>
    <row r="41" spans="1:5" x14ac:dyDescent="0.2">
      <c r="A41" s="64" t="s">
        <v>9</v>
      </c>
      <c r="B41" s="65"/>
      <c r="C41" s="65"/>
      <c r="D41" s="66"/>
      <c r="E41" s="23">
        <f>'M9'!E40+'M10'!E40</f>
        <v>8</v>
      </c>
    </row>
    <row r="42" spans="1:5" x14ac:dyDescent="0.2">
      <c r="A42" s="64" t="s">
        <v>10</v>
      </c>
      <c r="B42" s="65"/>
      <c r="C42" s="65"/>
      <c r="D42" s="66"/>
      <c r="E42" s="24" t="e">
        <f>AVERAGE(D7:D37)</f>
        <v>#DIV/0!</v>
      </c>
    </row>
    <row r="43" spans="1:5" ht="13.5" thickBot="1" x14ac:dyDescent="0.25">
      <c r="A43" s="68" t="s">
        <v>11</v>
      </c>
      <c r="B43" s="69"/>
      <c r="C43" s="69"/>
      <c r="D43" s="70"/>
      <c r="E43" s="25">
        <f>(E38/31)*100</f>
        <v>0</v>
      </c>
    </row>
    <row r="44" spans="1:5" x14ac:dyDescent="0.2">
      <c r="A44" s="11"/>
      <c r="B44" s="11"/>
      <c r="C44" s="11"/>
      <c r="D44" s="11"/>
      <c r="E44" s="11"/>
    </row>
    <row r="45" spans="1:5" ht="18" x14ac:dyDescent="0.25">
      <c r="A45" s="13"/>
      <c r="B45" s="14"/>
      <c r="C45" s="14"/>
      <c r="D45" s="14"/>
      <c r="E45" s="14"/>
    </row>
    <row r="46" spans="1:5" x14ac:dyDescent="0.2">
      <c r="A46" s="12"/>
      <c r="B46" s="12"/>
      <c r="C46" s="12"/>
      <c r="D46" s="12"/>
      <c r="E46" s="12"/>
    </row>
    <row r="47" spans="1:5" x14ac:dyDescent="0.2">
      <c r="A47" s="12"/>
      <c r="B47" s="12"/>
      <c r="C47" s="12"/>
      <c r="D47" s="12"/>
      <c r="E47" s="12"/>
    </row>
    <row r="48" spans="1:5" x14ac:dyDescent="0.2">
      <c r="A48" s="12"/>
      <c r="B48" s="12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</sheetData>
  <protectedRanges>
    <protectedRange sqref="D7:D37" name="Range1"/>
    <protectedRange sqref="B7:B37" name="Range1_1"/>
    <protectedRange sqref="A7:A37" name="Range1_1_2"/>
  </protectedRanges>
  <mergeCells count="11">
    <mergeCell ref="A38:D38"/>
    <mergeCell ref="A1:E1"/>
    <mergeCell ref="A2:E2"/>
    <mergeCell ref="A3:A5"/>
    <mergeCell ref="B3:B5"/>
    <mergeCell ref="C3:C5"/>
    <mergeCell ref="A39:D39"/>
    <mergeCell ref="A40:D40"/>
    <mergeCell ref="A41:D41"/>
    <mergeCell ref="A42:D42"/>
    <mergeCell ref="A43:D4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4" workbookViewId="0">
      <selection activeCell="C8" sqref="C8"/>
    </sheetView>
  </sheetViews>
  <sheetFormatPr defaultRowHeight="12.75" x14ac:dyDescent="0.2"/>
  <cols>
    <col min="1" max="1" width="14.5703125" customWidth="1"/>
    <col min="2" max="2" width="10.85546875" customWidth="1"/>
    <col min="3" max="3" width="13.28515625" customWidth="1"/>
    <col min="4" max="4" width="15.140625" customWidth="1"/>
    <col min="5" max="5" width="14.4257812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45962</v>
      </c>
      <c r="D7" s="5"/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45963</v>
      </c>
      <c r="D8" s="8"/>
      <c r="E8" s="21" t="str">
        <f t="shared" ref="E8:E36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6" si="1">C8+1</f>
        <v>45964</v>
      </c>
      <c r="D9" s="37"/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45965</v>
      </c>
      <c r="D10" s="9"/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45966</v>
      </c>
      <c r="D11" s="3"/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45967</v>
      </c>
      <c r="D12" s="3"/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45968</v>
      </c>
      <c r="D13" s="3"/>
      <c r="E13" s="22" t="str">
        <f t="shared" ref="E13:E21" si="2">IF(D13&gt;50,D13/50,IF(D13&lt;=50,"-"))</f>
        <v>-</v>
      </c>
    </row>
    <row r="14" spans="1:5" x14ac:dyDescent="0.2">
      <c r="A14" s="20" t="s">
        <v>13</v>
      </c>
      <c r="B14" s="7" t="s">
        <v>12</v>
      </c>
      <c r="C14" s="6">
        <f t="shared" si="1"/>
        <v>45969</v>
      </c>
      <c r="D14" s="3"/>
      <c r="E14" s="22" t="str">
        <f t="shared" si="2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45970</v>
      </c>
      <c r="D15" s="3"/>
      <c r="E15" s="22" t="str">
        <f t="shared" si="2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45971</v>
      </c>
      <c r="D16" s="39"/>
      <c r="E16" s="22" t="str">
        <f t="shared" si="2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45972</v>
      </c>
      <c r="D17" s="4"/>
      <c r="E17" s="22" t="str">
        <f t="shared" si="2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45973</v>
      </c>
      <c r="D18" s="2"/>
      <c r="E18" s="22" t="str">
        <f t="shared" si="2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45974</v>
      </c>
      <c r="D19" s="2"/>
      <c r="E19" s="22" t="str">
        <f t="shared" si="2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45975</v>
      </c>
      <c r="D20" s="2"/>
      <c r="E20" s="22" t="str">
        <f t="shared" si="2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45976</v>
      </c>
      <c r="D21" s="2"/>
      <c r="E21" s="22" t="str">
        <f t="shared" si="2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45977</v>
      </c>
      <c r="D22" s="2"/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45978</v>
      </c>
      <c r="D23" s="2"/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45979</v>
      </c>
      <c r="D24" s="10"/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45980</v>
      </c>
      <c r="D25" s="39"/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45981</v>
      </c>
      <c r="D26" s="39"/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45982</v>
      </c>
      <c r="D27" s="4"/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45983</v>
      </c>
      <c r="D28" s="41"/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45984</v>
      </c>
      <c r="D29" s="41"/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45985</v>
      </c>
      <c r="D30" s="10"/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45986</v>
      </c>
      <c r="D31" s="3"/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45987</v>
      </c>
      <c r="D32" s="3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45988</v>
      </c>
      <c r="D33" s="3"/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45989</v>
      </c>
      <c r="D34" s="4"/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45990</v>
      </c>
      <c r="D35" s="2"/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45991</v>
      </c>
      <c r="D36" s="2"/>
      <c r="E36" s="22" t="str">
        <f t="shared" si="0"/>
        <v>-</v>
      </c>
    </row>
    <row r="37" spans="1:5" x14ac:dyDescent="0.2">
      <c r="A37" s="64" t="s">
        <v>6</v>
      </c>
      <c r="B37" s="65"/>
      <c r="C37" s="65"/>
      <c r="D37" s="66"/>
      <c r="E37" s="23">
        <f>COUNT(D7:D36)</f>
        <v>0</v>
      </c>
    </row>
    <row r="38" spans="1:5" x14ac:dyDescent="0.2">
      <c r="A38" s="64" t="s">
        <v>7</v>
      </c>
      <c r="B38" s="65"/>
      <c r="C38" s="65"/>
      <c r="D38" s="66"/>
      <c r="E38" s="23">
        <f>'M10'!E39+'M11'!E37</f>
        <v>240</v>
      </c>
    </row>
    <row r="39" spans="1:5" x14ac:dyDescent="0.2">
      <c r="A39" s="64" t="s">
        <v>8</v>
      </c>
      <c r="B39" s="65"/>
      <c r="C39" s="65"/>
      <c r="D39" s="66"/>
      <c r="E39" s="23">
        <f>COUNT(E7:E36)</f>
        <v>0</v>
      </c>
    </row>
    <row r="40" spans="1:5" x14ac:dyDescent="0.2">
      <c r="A40" s="64" t="s">
        <v>9</v>
      </c>
      <c r="B40" s="65"/>
      <c r="C40" s="65"/>
      <c r="D40" s="66"/>
      <c r="E40" s="23">
        <f>'M10'!E41+'M11'!E39</f>
        <v>8</v>
      </c>
    </row>
    <row r="41" spans="1:5" x14ac:dyDescent="0.2">
      <c r="A41" s="64" t="s">
        <v>10</v>
      </c>
      <c r="B41" s="65"/>
      <c r="C41" s="65"/>
      <c r="D41" s="66"/>
      <c r="E41" s="24" t="e">
        <f>AVERAGE(D7:D36)</f>
        <v>#DIV/0!</v>
      </c>
    </row>
    <row r="42" spans="1:5" ht="13.5" thickBot="1" x14ac:dyDescent="0.25">
      <c r="A42" s="68" t="s">
        <v>11</v>
      </c>
      <c r="B42" s="69"/>
      <c r="C42" s="69"/>
      <c r="D42" s="70"/>
      <c r="E42" s="25">
        <f>(E37/30)*100</f>
        <v>0</v>
      </c>
    </row>
    <row r="43" spans="1:5" x14ac:dyDescent="0.2">
      <c r="A43" s="11"/>
      <c r="B43" s="11"/>
      <c r="C43" s="11"/>
      <c r="D43" s="11"/>
      <c r="E43" s="11"/>
    </row>
    <row r="44" spans="1:5" ht="18" x14ac:dyDescent="0.25">
      <c r="A44" s="13"/>
      <c r="B44" s="14"/>
      <c r="C44" s="14"/>
      <c r="D44" s="14"/>
      <c r="E44" s="14"/>
    </row>
    <row r="45" spans="1:5" x14ac:dyDescent="0.2">
      <c r="A45" s="12"/>
      <c r="B45" s="12"/>
      <c r="C45" s="12"/>
      <c r="D45" s="12"/>
      <c r="E45" s="12"/>
    </row>
    <row r="46" spans="1:5" x14ac:dyDescent="0.2">
      <c r="A46" s="12"/>
      <c r="B46" s="12"/>
      <c r="C46" s="12"/>
      <c r="D46" s="12"/>
      <c r="E46" s="12"/>
    </row>
    <row r="47" spans="1:5" x14ac:dyDescent="0.2">
      <c r="A47" s="12"/>
      <c r="B47" s="12"/>
      <c r="C47" s="12"/>
      <c r="D47" s="12"/>
      <c r="E47" s="12"/>
    </row>
    <row r="48" spans="1:5" x14ac:dyDescent="0.2">
      <c r="A48" s="12"/>
      <c r="B48" s="12"/>
      <c r="C48" s="12"/>
      <c r="D48" s="12"/>
      <c r="E48" s="12"/>
    </row>
  </sheetData>
  <protectedRanges>
    <protectedRange sqref="D7:D36" name="Range1"/>
    <protectedRange sqref="B7:B36" name="Range1_1"/>
    <protectedRange sqref="A7:A36" name="Range1_1_2"/>
  </protectedRanges>
  <mergeCells count="11">
    <mergeCell ref="A37:D37"/>
    <mergeCell ref="A1:E1"/>
    <mergeCell ref="A2:E2"/>
    <mergeCell ref="A3:A5"/>
    <mergeCell ref="B3:B5"/>
    <mergeCell ref="C3:C5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C8" sqref="C8"/>
    </sheetView>
  </sheetViews>
  <sheetFormatPr defaultRowHeight="12.75" x14ac:dyDescent="0.2"/>
  <cols>
    <col min="1" max="1" width="14.85546875" customWidth="1"/>
    <col min="2" max="2" width="10.85546875" customWidth="1"/>
    <col min="3" max="3" width="13.28515625" customWidth="1"/>
    <col min="4" max="4" width="15.7109375" customWidth="1"/>
    <col min="5" max="5" width="16.2851562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45992</v>
      </c>
      <c r="D7" s="44"/>
      <c r="E7" s="22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45993</v>
      </c>
      <c r="D8" s="18"/>
      <c r="E8" s="22" t="str">
        <f t="shared" ref="E8:E37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45994</v>
      </c>
      <c r="D9" s="18"/>
      <c r="E9" s="22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45995</v>
      </c>
      <c r="D10" s="18"/>
      <c r="E10" s="22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45996</v>
      </c>
      <c r="D11" s="18"/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45997</v>
      </c>
      <c r="D12" s="18"/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45998</v>
      </c>
      <c r="D13" s="18"/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45999</v>
      </c>
      <c r="D14" s="44"/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46000</v>
      </c>
      <c r="D15" s="44"/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46001</v>
      </c>
      <c r="D16" s="18"/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46002</v>
      </c>
      <c r="D17" s="19"/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46003</v>
      </c>
      <c r="D18" s="19"/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46004</v>
      </c>
      <c r="D19" s="19"/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46005</v>
      </c>
      <c r="D20" s="19"/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46006</v>
      </c>
      <c r="D21" s="19"/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46007</v>
      </c>
      <c r="D22" s="19"/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46008</v>
      </c>
      <c r="D23" s="19"/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46009</v>
      </c>
      <c r="D24" s="19"/>
      <c r="E24" s="22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46010</v>
      </c>
      <c r="D25" s="55"/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46011</v>
      </c>
      <c r="D26" s="19"/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46012</v>
      </c>
      <c r="D27" s="19"/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46013</v>
      </c>
      <c r="D28" s="19"/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46014</v>
      </c>
      <c r="D29" s="19"/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46015</v>
      </c>
      <c r="D30" s="19"/>
      <c r="E30" s="22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46016</v>
      </c>
      <c r="D31" s="19"/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46017</v>
      </c>
      <c r="D32" s="3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46018</v>
      </c>
      <c r="D33" s="3"/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46019</v>
      </c>
      <c r="D34" s="19"/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46020</v>
      </c>
      <c r="D35" s="3"/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46021</v>
      </c>
      <c r="D36" s="39"/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46022</v>
      </c>
      <c r="D37" s="19"/>
      <c r="E37" s="22" t="str">
        <f t="shared" si="0"/>
        <v>-</v>
      </c>
    </row>
    <row r="38" spans="1:5" x14ac:dyDescent="0.2">
      <c r="A38" s="64" t="s">
        <v>6</v>
      </c>
      <c r="B38" s="65"/>
      <c r="C38" s="65"/>
      <c r="D38" s="66"/>
      <c r="E38" s="23">
        <f>COUNT(D7:D37)</f>
        <v>0</v>
      </c>
    </row>
    <row r="39" spans="1:5" x14ac:dyDescent="0.2">
      <c r="A39" s="64" t="s">
        <v>7</v>
      </c>
      <c r="B39" s="65"/>
      <c r="C39" s="65"/>
      <c r="D39" s="66"/>
      <c r="E39" s="23">
        <f>'M11'!E38+'M12'!E38</f>
        <v>240</v>
      </c>
    </row>
    <row r="40" spans="1:5" x14ac:dyDescent="0.2">
      <c r="A40" s="64" t="s">
        <v>8</v>
      </c>
      <c r="B40" s="65"/>
      <c r="C40" s="65"/>
      <c r="D40" s="66"/>
      <c r="E40" s="23">
        <f>COUNT(E7:E37)</f>
        <v>0</v>
      </c>
    </row>
    <row r="41" spans="1:5" x14ac:dyDescent="0.2">
      <c r="A41" s="64" t="s">
        <v>9</v>
      </c>
      <c r="B41" s="65"/>
      <c r="C41" s="65"/>
      <c r="D41" s="66"/>
      <c r="E41" s="23">
        <f>'M11'!E40+'M12'!E40</f>
        <v>8</v>
      </c>
    </row>
    <row r="42" spans="1:5" x14ac:dyDescent="0.2">
      <c r="A42" s="64" t="s">
        <v>10</v>
      </c>
      <c r="B42" s="65"/>
      <c r="C42" s="65"/>
      <c r="D42" s="66"/>
      <c r="E42" s="24" t="e">
        <f>AVERAGE(D7:D37)</f>
        <v>#DIV/0!</v>
      </c>
    </row>
    <row r="43" spans="1:5" ht="13.5" thickBot="1" x14ac:dyDescent="0.25">
      <c r="A43" s="68" t="s">
        <v>11</v>
      </c>
      <c r="B43" s="69"/>
      <c r="C43" s="69"/>
      <c r="D43" s="70"/>
      <c r="E43" s="25">
        <f>(E38/31)*100</f>
        <v>0</v>
      </c>
    </row>
    <row r="44" spans="1:5" x14ac:dyDescent="0.2">
      <c r="A44" s="12"/>
      <c r="B44" s="12"/>
      <c r="C44" s="12"/>
      <c r="D44" s="12"/>
      <c r="E44" s="12"/>
    </row>
  </sheetData>
  <protectedRanges>
    <protectedRange sqref="D7:D37" name="Range1"/>
    <protectedRange sqref="B7:B37" name="Range1_1"/>
    <protectedRange sqref="A7:A37" name="Range1_1_2"/>
  </protectedRanges>
  <mergeCells count="11">
    <mergeCell ref="A38:D38"/>
    <mergeCell ref="A1:E1"/>
    <mergeCell ref="A2:E2"/>
    <mergeCell ref="A3:A5"/>
    <mergeCell ref="B3:B5"/>
    <mergeCell ref="C3:C5"/>
    <mergeCell ref="A39:D39"/>
    <mergeCell ref="A40:D40"/>
    <mergeCell ref="A41:D41"/>
    <mergeCell ref="A42:D42"/>
    <mergeCell ref="A43:D43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7" zoomScaleNormal="100" workbookViewId="0">
      <selection activeCell="D35" sqref="D35"/>
    </sheetView>
  </sheetViews>
  <sheetFormatPr defaultRowHeight="12.75" x14ac:dyDescent="0.2"/>
  <cols>
    <col min="1" max="1" width="14.28515625" customWidth="1"/>
    <col min="2" max="2" width="11.28515625" customWidth="1"/>
    <col min="3" max="3" width="13.5703125" customWidth="1"/>
    <col min="4" max="4" width="15.140625" customWidth="1"/>
    <col min="5" max="5" width="14.2851562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45689</v>
      </c>
      <c r="D7" s="36">
        <v>19.899999999999999</v>
      </c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45690</v>
      </c>
      <c r="D8" s="37">
        <v>25.5</v>
      </c>
      <c r="E8" s="21" t="str">
        <f t="shared" ref="E8:E35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4" si="1">C8+1</f>
        <v>45691</v>
      </c>
      <c r="D9" s="37">
        <v>10.7</v>
      </c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45692</v>
      </c>
      <c r="D10" s="38">
        <v>10.3</v>
      </c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45693</v>
      </c>
      <c r="D11" s="39">
        <v>10.4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45694</v>
      </c>
      <c r="D12" s="39">
        <v>9.6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45695</v>
      </c>
      <c r="D13" s="39">
        <v>11.2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45696</v>
      </c>
      <c r="D14" s="39">
        <v>14.3</v>
      </c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45697</v>
      </c>
      <c r="D15" s="39">
        <v>19.5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45698</v>
      </c>
      <c r="D16" s="39">
        <v>22.5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45699</v>
      </c>
      <c r="D17" s="40">
        <v>24.8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45700</v>
      </c>
      <c r="D18" s="41">
        <v>30.4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45701</v>
      </c>
      <c r="D19" s="41">
        <v>37.9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45702</v>
      </c>
      <c r="D20" s="41">
        <v>27.6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45703</v>
      </c>
      <c r="D21" s="41">
        <v>18.5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45704</v>
      </c>
      <c r="D22" s="41">
        <v>8.9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45705</v>
      </c>
      <c r="D23" s="41">
        <v>7.2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45706</v>
      </c>
      <c r="D24" s="42">
        <v>7.4</v>
      </c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45707</v>
      </c>
      <c r="D25" s="39">
        <v>14.5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45708</v>
      </c>
      <c r="D26" s="39">
        <v>19.399999999999999</v>
      </c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45709</v>
      </c>
      <c r="D27" s="40">
        <v>23.4</v>
      </c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45710</v>
      </c>
      <c r="D28" s="41">
        <v>20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45711</v>
      </c>
      <c r="D29" s="41">
        <v>28.4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45712</v>
      </c>
      <c r="D30" s="42">
        <v>35.9</v>
      </c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45713</v>
      </c>
      <c r="D31" s="39">
        <v>51.5</v>
      </c>
      <c r="E31" s="22">
        <f t="shared" si="0"/>
        <v>1.03</v>
      </c>
    </row>
    <row r="32" spans="1:5" x14ac:dyDescent="0.2">
      <c r="A32" s="20" t="s">
        <v>13</v>
      </c>
      <c r="B32" s="7" t="s">
        <v>12</v>
      </c>
      <c r="C32" s="6">
        <f t="shared" si="1"/>
        <v>45714</v>
      </c>
      <c r="D32" s="39">
        <v>51.6</v>
      </c>
      <c r="E32" s="22">
        <f t="shared" si="0"/>
        <v>1.032</v>
      </c>
    </row>
    <row r="33" spans="1:5" x14ac:dyDescent="0.2">
      <c r="A33" s="20" t="s">
        <v>13</v>
      </c>
      <c r="B33" s="7" t="s">
        <v>12</v>
      </c>
      <c r="C33" s="6">
        <f t="shared" si="1"/>
        <v>45715</v>
      </c>
      <c r="D33" s="39">
        <v>39.700000000000003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45716</v>
      </c>
      <c r="D34" s="40">
        <v>17.2</v>
      </c>
      <c r="E34" s="22" t="str">
        <f t="shared" si="0"/>
        <v>-</v>
      </c>
    </row>
    <row r="35" spans="1:5" x14ac:dyDescent="0.2">
      <c r="A35" s="20"/>
      <c r="B35" s="7"/>
      <c r="C35" s="6"/>
      <c r="D35" s="52"/>
      <c r="E35" s="22" t="str">
        <f t="shared" si="0"/>
        <v>-</v>
      </c>
    </row>
    <row r="36" spans="1:5" x14ac:dyDescent="0.2">
      <c r="A36" s="64" t="s">
        <v>6</v>
      </c>
      <c r="B36" s="65"/>
      <c r="C36" s="65"/>
      <c r="D36" s="66"/>
      <c r="E36" s="23">
        <f>COUNT(D7:D35)</f>
        <v>28</v>
      </c>
    </row>
    <row r="37" spans="1:5" x14ac:dyDescent="0.2">
      <c r="A37" s="64" t="s">
        <v>7</v>
      </c>
      <c r="B37" s="65"/>
      <c r="C37" s="65"/>
      <c r="D37" s="66"/>
      <c r="E37" s="23">
        <f>'M1'!E38+'M2'!E36</f>
        <v>59</v>
      </c>
    </row>
    <row r="38" spans="1:5" x14ac:dyDescent="0.2">
      <c r="A38" s="64" t="s">
        <v>8</v>
      </c>
      <c r="B38" s="65"/>
      <c r="C38" s="65"/>
      <c r="D38" s="66"/>
      <c r="E38" s="23">
        <f>COUNT(E7:E35)</f>
        <v>2</v>
      </c>
    </row>
    <row r="39" spans="1:5" x14ac:dyDescent="0.2">
      <c r="A39" s="64" t="s">
        <v>9</v>
      </c>
      <c r="B39" s="65"/>
      <c r="C39" s="65"/>
      <c r="D39" s="66"/>
      <c r="E39" s="23">
        <f>'M1'!E40+'M2'!E38</f>
        <v>2</v>
      </c>
    </row>
    <row r="40" spans="1:5" x14ac:dyDescent="0.2">
      <c r="A40" s="64" t="s">
        <v>10</v>
      </c>
      <c r="B40" s="65"/>
      <c r="C40" s="65"/>
      <c r="D40" s="66"/>
      <c r="E40" s="24">
        <f>AVERAGE(D7:D35)</f>
        <v>22.078571428571426</v>
      </c>
    </row>
    <row r="41" spans="1:5" ht="13.5" thickBot="1" x14ac:dyDescent="0.25">
      <c r="A41" s="68" t="s">
        <v>11</v>
      </c>
      <c r="B41" s="69"/>
      <c r="C41" s="69"/>
      <c r="D41" s="70"/>
      <c r="E41" s="25">
        <f>(E36/28)*100</f>
        <v>100</v>
      </c>
    </row>
    <row r="42" spans="1:5" x14ac:dyDescent="0.2">
      <c r="A42" s="11"/>
      <c r="B42" s="11"/>
      <c r="C42" s="11"/>
      <c r="D42" s="11"/>
      <c r="E42" s="11"/>
    </row>
    <row r="43" spans="1:5" ht="18" x14ac:dyDescent="0.25">
      <c r="A43" s="13"/>
      <c r="B43" s="14"/>
      <c r="C43" s="14"/>
      <c r="D43" s="14"/>
      <c r="E43" s="14"/>
    </row>
    <row r="44" spans="1:5" x14ac:dyDescent="0.2">
      <c r="A44" s="12"/>
      <c r="B44" s="12"/>
      <c r="C44" s="12"/>
      <c r="D44" s="12"/>
      <c r="E44" s="12"/>
    </row>
    <row r="45" spans="1:5" x14ac:dyDescent="0.2">
      <c r="A45" s="12"/>
      <c r="B45" s="12"/>
      <c r="C45" s="12"/>
      <c r="D45" s="12"/>
      <c r="E45" s="12"/>
    </row>
    <row r="46" spans="1:5" x14ac:dyDescent="0.2">
      <c r="A46" s="12"/>
      <c r="B46" s="12"/>
      <c r="C46" s="12"/>
      <c r="D46" s="12"/>
      <c r="E46" s="12"/>
    </row>
  </sheetData>
  <protectedRanges>
    <protectedRange sqref="D7:D35" name="Range1"/>
    <protectedRange sqref="B7:B35" name="Range1_1"/>
    <protectedRange sqref="A7:A35" name="Range1_1_1"/>
  </protectedRanges>
  <mergeCells count="11">
    <mergeCell ref="A36:D36"/>
    <mergeCell ref="A1:E1"/>
    <mergeCell ref="A2:E2"/>
    <mergeCell ref="A3:A5"/>
    <mergeCell ref="B3:B5"/>
    <mergeCell ref="C3:C5"/>
    <mergeCell ref="A37:D37"/>
    <mergeCell ref="A38:D38"/>
    <mergeCell ref="A39:D39"/>
    <mergeCell ref="A40:D40"/>
    <mergeCell ref="A41:D4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I6" sqref="I6"/>
    </sheetView>
  </sheetViews>
  <sheetFormatPr defaultRowHeight="12.75" x14ac:dyDescent="0.2"/>
  <cols>
    <col min="1" max="1" width="15.42578125" customWidth="1"/>
    <col min="2" max="2" width="10.42578125" customWidth="1"/>
    <col min="3" max="3" width="12.42578125" customWidth="1"/>
    <col min="4" max="4" width="14.85546875" customWidth="1"/>
    <col min="5" max="5" width="15.8554687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45717</v>
      </c>
      <c r="D7" s="44">
        <v>14.5</v>
      </c>
      <c r="E7" s="22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45718</v>
      </c>
      <c r="D8" s="44">
        <v>14.7</v>
      </c>
      <c r="E8" s="29" t="str">
        <f t="shared" ref="E8:E37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45719</v>
      </c>
      <c r="D9" s="44"/>
      <c r="E9" s="29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45720</v>
      </c>
      <c r="D10" s="44">
        <v>25.3</v>
      </c>
      <c r="E10" s="29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45721</v>
      </c>
      <c r="D11" s="44">
        <v>35.200000000000003</v>
      </c>
      <c r="E11" s="29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45722</v>
      </c>
      <c r="D12" s="44">
        <v>35.5</v>
      </c>
      <c r="E12" s="29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45723</v>
      </c>
      <c r="D13" s="44">
        <v>39</v>
      </c>
      <c r="E13" s="29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45724</v>
      </c>
      <c r="D14" s="44">
        <v>31.3</v>
      </c>
      <c r="E14" s="29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45725</v>
      </c>
      <c r="D15" s="44">
        <v>39.4</v>
      </c>
      <c r="E15" s="29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45726</v>
      </c>
      <c r="D16" s="44">
        <v>34</v>
      </c>
      <c r="E16" s="29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45727</v>
      </c>
      <c r="D17" s="44">
        <v>63.2</v>
      </c>
      <c r="E17" s="29">
        <f t="shared" si="0"/>
        <v>1.264</v>
      </c>
    </row>
    <row r="18" spans="1:5" x14ac:dyDescent="0.2">
      <c r="A18" s="20" t="s">
        <v>13</v>
      </c>
      <c r="B18" s="7" t="s">
        <v>12</v>
      </c>
      <c r="C18" s="6">
        <f t="shared" si="1"/>
        <v>45728</v>
      </c>
      <c r="D18" s="44">
        <v>39.9</v>
      </c>
      <c r="E18" s="29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45729</v>
      </c>
      <c r="D19" s="44">
        <v>54.5</v>
      </c>
      <c r="E19" s="29">
        <f t="shared" si="0"/>
        <v>1.0900000000000001</v>
      </c>
    </row>
    <row r="20" spans="1:5" x14ac:dyDescent="0.2">
      <c r="A20" s="20" t="s">
        <v>13</v>
      </c>
      <c r="B20" s="7" t="s">
        <v>12</v>
      </c>
      <c r="C20" s="6">
        <f t="shared" si="1"/>
        <v>45730</v>
      </c>
      <c r="D20" s="44">
        <v>35.5</v>
      </c>
      <c r="E20" s="29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45731</v>
      </c>
      <c r="D21" s="44">
        <v>40.200000000000003</v>
      </c>
      <c r="E21" s="29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45732</v>
      </c>
      <c r="D22" s="44">
        <v>15.2</v>
      </c>
      <c r="E22" s="29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45733</v>
      </c>
      <c r="D23" s="44">
        <v>16.100000000000001</v>
      </c>
      <c r="E23" s="29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45734</v>
      </c>
      <c r="D24" s="44">
        <v>10.3</v>
      </c>
      <c r="E24" s="29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45735</v>
      </c>
      <c r="D25" s="44">
        <v>14.9</v>
      </c>
      <c r="E25" s="29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45736</v>
      </c>
      <c r="D26" s="44">
        <v>21.4</v>
      </c>
      <c r="E26" s="29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45737</v>
      </c>
      <c r="D27" s="44">
        <v>31.3</v>
      </c>
      <c r="E27" s="29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45738</v>
      </c>
      <c r="D28" s="44">
        <v>22.4</v>
      </c>
      <c r="E28" s="29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45739</v>
      </c>
      <c r="D29" s="44">
        <v>45.9</v>
      </c>
      <c r="E29" s="29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45740</v>
      </c>
      <c r="D30" s="44">
        <v>38.5</v>
      </c>
      <c r="E30" s="29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45741</v>
      </c>
      <c r="D31" s="44">
        <v>27.8</v>
      </c>
      <c r="E31" s="29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45742</v>
      </c>
      <c r="D32" s="44">
        <v>23.5</v>
      </c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45743</v>
      </c>
      <c r="D33" s="44">
        <v>23.9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45744</v>
      </c>
      <c r="D34" s="44">
        <v>39.1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45745</v>
      </c>
      <c r="D35" s="44">
        <v>27.4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45746</v>
      </c>
      <c r="D36" s="44">
        <v>23.2</v>
      </c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45747</v>
      </c>
      <c r="D37" s="40">
        <v>14.4</v>
      </c>
      <c r="E37" s="22" t="str">
        <f t="shared" si="0"/>
        <v>-</v>
      </c>
    </row>
    <row r="38" spans="1:5" x14ac:dyDescent="0.2">
      <c r="A38" s="64" t="s">
        <v>6</v>
      </c>
      <c r="B38" s="65"/>
      <c r="C38" s="65"/>
      <c r="D38" s="66"/>
      <c r="E38" s="23">
        <f>COUNT(D7:D37)</f>
        <v>30</v>
      </c>
    </row>
    <row r="39" spans="1:5" x14ac:dyDescent="0.2">
      <c r="A39" s="64" t="s">
        <v>7</v>
      </c>
      <c r="B39" s="65"/>
      <c r="C39" s="65"/>
      <c r="D39" s="66"/>
      <c r="E39" s="23">
        <f>'M2'!E37+'M3'!E38</f>
        <v>89</v>
      </c>
    </row>
    <row r="40" spans="1:5" x14ac:dyDescent="0.2">
      <c r="A40" s="64" t="s">
        <v>8</v>
      </c>
      <c r="B40" s="65"/>
      <c r="C40" s="65"/>
      <c r="D40" s="66"/>
      <c r="E40" s="23">
        <f>COUNT(E7:E37)</f>
        <v>2</v>
      </c>
    </row>
    <row r="41" spans="1:5" x14ac:dyDescent="0.2">
      <c r="A41" s="64" t="s">
        <v>9</v>
      </c>
      <c r="B41" s="65"/>
      <c r="C41" s="65"/>
      <c r="D41" s="66"/>
      <c r="E41" s="23">
        <f>'M2'!E39+'M3'!E40</f>
        <v>4</v>
      </c>
    </row>
    <row r="42" spans="1:5" x14ac:dyDescent="0.2">
      <c r="A42" s="64" t="s">
        <v>10</v>
      </c>
      <c r="B42" s="65"/>
      <c r="C42" s="65"/>
      <c r="D42" s="66"/>
      <c r="E42" s="24">
        <f>AVERAGE(D7:D37)</f>
        <v>29.916666666666661</v>
      </c>
    </row>
    <row r="43" spans="1:5" ht="13.5" thickBot="1" x14ac:dyDescent="0.25">
      <c r="A43" s="68" t="s">
        <v>11</v>
      </c>
      <c r="B43" s="69"/>
      <c r="C43" s="69"/>
      <c r="D43" s="70"/>
      <c r="E43" s="25">
        <f>(E38/31)*100</f>
        <v>96.774193548387103</v>
      </c>
    </row>
    <row r="44" spans="1:5" x14ac:dyDescent="0.2">
      <c r="A44" s="11"/>
      <c r="B44" s="11"/>
      <c r="C44" s="11"/>
      <c r="D44" s="11"/>
      <c r="E44" s="11"/>
    </row>
    <row r="45" spans="1:5" ht="18" x14ac:dyDescent="0.25">
      <c r="A45" s="13"/>
      <c r="B45" s="14"/>
      <c r="C45" s="14"/>
      <c r="D45" s="14"/>
      <c r="E45" s="14"/>
    </row>
    <row r="46" spans="1:5" x14ac:dyDescent="0.2">
      <c r="A46" s="12"/>
      <c r="B46" s="12"/>
      <c r="C46" s="12"/>
      <c r="D46" s="12"/>
      <c r="E46" s="12"/>
    </row>
    <row r="47" spans="1:5" x14ac:dyDescent="0.2">
      <c r="A47" s="12"/>
      <c r="B47" s="12"/>
      <c r="C47" s="12"/>
      <c r="D47" s="12"/>
      <c r="E47" s="12"/>
    </row>
    <row r="48" spans="1:5" x14ac:dyDescent="0.2">
      <c r="A48" s="12"/>
      <c r="B48" s="12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</sheetData>
  <protectedRanges>
    <protectedRange sqref="D7:D37" name="Range1"/>
    <protectedRange sqref="B7:B37" name="Range1_1"/>
    <protectedRange sqref="A7:A37" name="Range1_1_1"/>
  </protectedRanges>
  <mergeCells count="11">
    <mergeCell ref="A38:D38"/>
    <mergeCell ref="A1:E1"/>
    <mergeCell ref="A2:E2"/>
    <mergeCell ref="A3:A5"/>
    <mergeCell ref="B3:B5"/>
    <mergeCell ref="C3:C5"/>
    <mergeCell ref="A39:D39"/>
    <mergeCell ref="A40:D40"/>
    <mergeCell ref="A41:D41"/>
    <mergeCell ref="A42:D42"/>
    <mergeCell ref="A43:D4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0" workbookViewId="0">
      <selection activeCell="F9" sqref="F9"/>
    </sheetView>
  </sheetViews>
  <sheetFormatPr defaultRowHeight="12.75" x14ac:dyDescent="0.2"/>
  <cols>
    <col min="1" max="1" width="15" customWidth="1"/>
    <col min="2" max="2" width="10.140625" customWidth="1"/>
    <col min="3" max="3" width="12.5703125" customWidth="1"/>
    <col min="4" max="4" width="15.28515625" customWidth="1"/>
    <col min="5" max="5" width="14.42578125" customWidth="1"/>
  </cols>
  <sheetData>
    <row r="1" spans="1:6" ht="12.75" customHeight="1" x14ac:dyDescent="0.2">
      <c r="A1" s="58" t="s">
        <v>16</v>
      </c>
      <c r="B1" s="59"/>
      <c r="C1" s="59"/>
      <c r="D1" s="59"/>
      <c r="E1" s="59"/>
    </row>
    <row r="2" spans="1:6" ht="13.5" thickBot="1" x14ac:dyDescent="0.25">
      <c r="A2" s="60"/>
      <c r="B2" s="59"/>
      <c r="C2" s="59"/>
      <c r="D2" s="59"/>
      <c r="E2" s="59"/>
    </row>
    <row r="3" spans="1:6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6" ht="25.5" x14ac:dyDescent="0.2">
      <c r="A4" s="62"/>
      <c r="B4" s="62"/>
      <c r="C4" s="62"/>
      <c r="D4" s="34" t="s">
        <v>14</v>
      </c>
      <c r="E4" s="1" t="s">
        <v>5</v>
      </c>
    </row>
    <row r="5" spans="1:6" ht="15" thickBot="1" x14ac:dyDescent="0.25">
      <c r="A5" s="63"/>
      <c r="B5" s="63"/>
      <c r="C5" s="63"/>
      <c r="D5" s="17"/>
      <c r="E5" s="35" t="s">
        <v>15</v>
      </c>
    </row>
    <row r="6" spans="1:6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6" x14ac:dyDescent="0.2">
      <c r="A7" s="20" t="s">
        <v>13</v>
      </c>
      <c r="B7" s="5" t="s">
        <v>12</v>
      </c>
      <c r="C7" s="6">
        <v>45748</v>
      </c>
      <c r="D7" s="44">
        <v>11.7</v>
      </c>
      <c r="E7" s="21" t="str">
        <f>IF(D7&gt;50,D7/50,IF(D7&lt;=50,"-"))</f>
        <v>-</v>
      </c>
    </row>
    <row r="8" spans="1:6" x14ac:dyDescent="0.2">
      <c r="A8" s="20" t="s">
        <v>13</v>
      </c>
      <c r="B8" s="7" t="s">
        <v>12</v>
      </c>
      <c r="C8" s="6">
        <f>C7+1</f>
        <v>45749</v>
      </c>
      <c r="D8" s="44">
        <v>24.3</v>
      </c>
      <c r="E8" s="21" t="str">
        <f t="shared" ref="E8:E36" si="0">IF(D8&gt;50,D8/50,IF(D8&lt;=50,"-"))</f>
        <v>-</v>
      </c>
    </row>
    <row r="9" spans="1:6" ht="12.75" customHeight="1" x14ac:dyDescent="0.2">
      <c r="A9" s="20" t="s">
        <v>13</v>
      </c>
      <c r="B9" s="7" t="s">
        <v>12</v>
      </c>
      <c r="C9" s="6">
        <f t="shared" ref="C9:C36" si="1">C8+1</f>
        <v>45750</v>
      </c>
      <c r="D9" s="45">
        <v>6.4</v>
      </c>
      <c r="E9" s="21" t="str">
        <f t="shared" si="0"/>
        <v>-</v>
      </c>
      <c r="F9" s="57" t="s">
        <v>18</v>
      </c>
    </row>
    <row r="10" spans="1:6" x14ac:dyDescent="0.2">
      <c r="A10" s="20" t="s">
        <v>13</v>
      </c>
      <c r="B10" s="7" t="s">
        <v>12</v>
      </c>
      <c r="C10" s="6">
        <f t="shared" si="1"/>
        <v>45751</v>
      </c>
      <c r="D10" s="44">
        <v>13.9</v>
      </c>
      <c r="E10" s="21" t="str">
        <f t="shared" si="0"/>
        <v>-</v>
      </c>
    </row>
    <row r="11" spans="1:6" x14ac:dyDescent="0.2">
      <c r="A11" s="20" t="s">
        <v>13</v>
      </c>
      <c r="B11" s="7" t="s">
        <v>12</v>
      </c>
      <c r="C11" s="6">
        <f t="shared" si="1"/>
        <v>45752</v>
      </c>
      <c r="D11" s="44">
        <v>12</v>
      </c>
      <c r="E11" s="22" t="str">
        <f t="shared" si="0"/>
        <v>-</v>
      </c>
    </row>
    <row r="12" spans="1:6" x14ac:dyDescent="0.2">
      <c r="A12" s="20" t="s">
        <v>13</v>
      </c>
      <c r="B12" s="7" t="s">
        <v>12</v>
      </c>
      <c r="C12" s="6">
        <f t="shared" si="1"/>
        <v>45753</v>
      </c>
      <c r="D12" s="44">
        <v>7.6</v>
      </c>
      <c r="E12" s="22" t="str">
        <f t="shared" si="0"/>
        <v>-</v>
      </c>
    </row>
    <row r="13" spans="1:6" x14ac:dyDescent="0.2">
      <c r="A13" s="20" t="s">
        <v>13</v>
      </c>
      <c r="B13" s="7" t="s">
        <v>12</v>
      </c>
      <c r="C13" s="6">
        <f t="shared" si="1"/>
        <v>45754</v>
      </c>
      <c r="D13" s="44">
        <v>8.4</v>
      </c>
      <c r="E13" s="22" t="str">
        <f t="shared" si="0"/>
        <v>-</v>
      </c>
    </row>
    <row r="14" spans="1:6" x14ac:dyDescent="0.2">
      <c r="A14" s="20" t="s">
        <v>13</v>
      </c>
      <c r="B14" s="7" t="s">
        <v>12</v>
      </c>
      <c r="C14" s="6">
        <f t="shared" si="1"/>
        <v>45755</v>
      </c>
      <c r="D14" s="44">
        <v>18.600000000000001</v>
      </c>
      <c r="E14" s="22" t="str">
        <f t="shared" si="0"/>
        <v>-</v>
      </c>
    </row>
    <row r="15" spans="1:6" x14ac:dyDescent="0.2">
      <c r="A15" s="20" t="s">
        <v>13</v>
      </c>
      <c r="B15" s="7" t="s">
        <v>12</v>
      </c>
      <c r="C15" s="6">
        <f t="shared" si="1"/>
        <v>45756</v>
      </c>
      <c r="D15" s="44">
        <v>20.8</v>
      </c>
      <c r="E15" s="22" t="str">
        <f t="shared" si="0"/>
        <v>-</v>
      </c>
    </row>
    <row r="16" spans="1:6" x14ac:dyDescent="0.2">
      <c r="A16" s="20" t="s">
        <v>13</v>
      </c>
      <c r="B16" s="7" t="s">
        <v>12</v>
      </c>
      <c r="C16" s="6">
        <f t="shared" si="1"/>
        <v>45757</v>
      </c>
      <c r="D16" s="44">
        <v>12.6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45758</v>
      </c>
      <c r="D17" s="45">
        <v>15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45759</v>
      </c>
      <c r="D18" s="44">
        <v>16.899999999999999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45760</v>
      </c>
      <c r="D19" s="44">
        <v>21.6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45761</v>
      </c>
      <c r="D20" s="44">
        <v>16.2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45762</v>
      </c>
      <c r="D21" s="44">
        <v>18.600000000000001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45763</v>
      </c>
      <c r="D22" s="44">
        <v>15.9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45764</v>
      </c>
      <c r="D23" s="44">
        <v>16.2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45765</v>
      </c>
      <c r="D24" s="44">
        <v>18</v>
      </c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45766</v>
      </c>
      <c r="D25" s="44">
        <v>14.4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45767</v>
      </c>
      <c r="D26" s="44"/>
      <c r="E26" s="22" t="str">
        <f>IF(D26&gt;50,D26/50,IF(D26&lt;=50,"-"))</f>
        <v>-</v>
      </c>
    </row>
    <row r="27" spans="1:5" x14ac:dyDescent="0.2">
      <c r="A27" s="20" t="s">
        <v>13</v>
      </c>
      <c r="B27" s="7" t="s">
        <v>12</v>
      </c>
      <c r="C27" s="6">
        <f t="shared" si="1"/>
        <v>45768</v>
      </c>
      <c r="D27" s="44"/>
      <c r="E27" s="22" t="str">
        <f>IF(D27&gt;50,D27/50,IF(D27&lt;=50,"-"))</f>
        <v>-</v>
      </c>
    </row>
    <row r="28" spans="1:5" x14ac:dyDescent="0.2">
      <c r="A28" s="20" t="s">
        <v>13</v>
      </c>
      <c r="B28" s="7" t="s">
        <v>12</v>
      </c>
      <c r="C28" s="6">
        <f t="shared" si="1"/>
        <v>45769</v>
      </c>
      <c r="D28" s="44">
        <v>14.7</v>
      </c>
      <c r="E28" s="22" t="str">
        <f>IF(D28&gt;50,D28/50,IF(D28&lt;=50,"-"))</f>
        <v>-</v>
      </c>
    </row>
    <row r="29" spans="1:5" x14ac:dyDescent="0.2">
      <c r="A29" s="20" t="s">
        <v>13</v>
      </c>
      <c r="B29" s="7" t="s">
        <v>12</v>
      </c>
      <c r="C29" s="6">
        <f t="shared" si="1"/>
        <v>45770</v>
      </c>
      <c r="D29" s="44">
        <v>19.8</v>
      </c>
      <c r="E29" s="22" t="str">
        <f>IF(D29&gt;50,D29/50,IF(D29&lt;=50,"-"))</f>
        <v>-</v>
      </c>
    </row>
    <row r="30" spans="1:5" x14ac:dyDescent="0.2">
      <c r="A30" s="20" t="s">
        <v>13</v>
      </c>
      <c r="B30" s="7" t="s">
        <v>12</v>
      </c>
      <c r="C30" s="6">
        <f t="shared" si="1"/>
        <v>45771</v>
      </c>
      <c r="D30" s="45">
        <v>23.4</v>
      </c>
      <c r="E30" s="21" t="str">
        <f>IF(D30&gt;50,D30/50,IF(D30&lt;=50,"-"))</f>
        <v>-</v>
      </c>
    </row>
    <row r="31" spans="1:5" x14ac:dyDescent="0.2">
      <c r="A31" s="20" t="s">
        <v>13</v>
      </c>
      <c r="B31" s="7" t="s">
        <v>12</v>
      </c>
      <c r="C31" s="6">
        <f t="shared" si="1"/>
        <v>45772</v>
      </c>
      <c r="D31" s="45">
        <v>28.6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45773</v>
      </c>
      <c r="D32" s="44">
        <v>27.3</v>
      </c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45774</v>
      </c>
      <c r="D33" s="44">
        <v>17.8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45775</v>
      </c>
      <c r="D34" s="44">
        <v>36.6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45776</v>
      </c>
      <c r="D35" s="41">
        <v>14.6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45777</v>
      </c>
      <c r="D36" s="41">
        <v>19</v>
      </c>
      <c r="E36" s="22" t="str">
        <f t="shared" si="0"/>
        <v>-</v>
      </c>
    </row>
    <row r="37" spans="1:5" x14ac:dyDescent="0.2">
      <c r="A37" s="64" t="s">
        <v>6</v>
      </c>
      <c r="B37" s="65"/>
      <c r="C37" s="65"/>
      <c r="D37" s="66"/>
      <c r="E37" s="23">
        <f>COUNT(D7:D36)</f>
        <v>28</v>
      </c>
    </row>
    <row r="38" spans="1:5" x14ac:dyDescent="0.2">
      <c r="A38" s="64" t="s">
        <v>7</v>
      </c>
      <c r="B38" s="65"/>
      <c r="C38" s="65"/>
      <c r="D38" s="66"/>
      <c r="E38" s="23">
        <f>'M3'!E39+'M4'!E37</f>
        <v>117</v>
      </c>
    </row>
    <row r="39" spans="1:5" x14ac:dyDescent="0.2">
      <c r="A39" s="64" t="s">
        <v>8</v>
      </c>
      <c r="B39" s="65"/>
      <c r="C39" s="65"/>
      <c r="D39" s="66"/>
      <c r="E39" s="23">
        <f>COUNT(E7:E36)</f>
        <v>0</v>
      </c>
    </row>
    <row r="40" spans="1:5" x14ac:dyDescent="0.2">
      <c r="A40" s="64" t="s">
        <v>9</v>
      </c>
      <c r="B40" s="65"/>
      <c r="C40" s="65"/>
      <c r="D40" s="66"/>
      <c r="E40" s="23">
        <f>'M3'!E41+'M4'!E39</f>
        <v>4</v>
      </c>
    </row>
    <row r="41" spans="1:5" x14ac:dyDescent="0.2">
      <c r="A41" s="64" t="s">
        <v>10</v>
      </c>
      <c r="B41" s="65"/>
      <c r="C41" s="65"/>
      <c r="D41" s="66"/>
      <c r="E41" s="24">
        <f>AVERAGE(D7:D36)</f>
        <v>17.532142857142858</v>
      </c>
    </row>
    <row r="42" spans="1:5" ht="13.5" thickBot="1" x14ac:dyDescent="0.25">
      <c r="A42" s="68" t="s">
        <v>11</v>
      </c>
      <c r="B42" s="69"/>
      <c r="C42" s="69"/>
      <c r="D42" s="70"/>
      <c r="E42" s="25">
        <f>(E37/30)*100</f>
        <v>93.333333333333329</v>
      </c>
    </row>
    <row r="43" spans="1:5" x14ac:dyDescent="0.2">
      <c r="A43" s="11"/>
      <c r="B43" s="11"/>
      <c r="C43" s="11"/>
      <c r="D43" s="11"/>
      <c r="E43" s="11"/>
    </row>
    <row r="44" spans="1:5" x14ac:dyDescent="0.2">
      <c r="A44" s="56" t="s">
        <v>19</v>
      </c>
      <c r="B44" s="14"/>
      <c r="C44" s="14"/>
      <c r="D44" s="14"/>
      <c r="E44" s="14"/>
    </row>
    <row r="45" spans="1:5" x14ac:dyDescent="0.2">
      <c r="A45" s="12"/>
      <c r="B45" s="12"/>
      <c r="C45" s="12"/>
      <c r="D45" s="12"/>
      <c r="E45" s="12"/>
    </row>
    <row r="46" spans="1:5" x14ac:dyDescent="0.2">
      <c r="A46" s="12"/>
      <c r="B46" s="12"/>
      <c r="C46" s="12"/>
      <c r="D46" s="12"/>
      <c r="E46" s="12"/>
    </row>
    <row r="47" spans="1:5" x14ac:dyDescent="0.2">
      <c r="A47" s="12"/>
      <c r="B47" s="12"/>
      <c r="C47" s="12"/>
      <c r="D47" s="12"/>
      <c r="E47" s="12"/>
    </row>
    <row r="48" spans="1:5" x14ac:dyDescent="0.2">
      <c r="A48" s="12"/>
      <c r="B48" s="12"/>
      <c r="C48" s="12"/>
      <c r="D48" s="12"/>
      <c r="E48" s="12"/>
    </row>
  </sheetData>
  <protectedRanges>
    <protectedRange sqref="D7:D36" name="Range1"/>
    <protectedRange sqref="B7:B36" name="Range1_1"/>
    <protectedRange sqref="A7:A36" name="Range1_1_2"/>
  </protectedRanges>
  <mergeCells count="11">
    <mergeCell ref="A37:D37"/>
    <mergeCell ref="A1:E1"/>
    <mergeCell ref="A2:E2"/>
    <mergeCell ref="A3:A5"/>
    <mergeCell ref="B3:B5"/>
    <mergeCell ref="C3:C5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38" sqref="A38:D38"/>
    </sheetView>
  </sheetViews>
  <sheetFormatPr defaultRowHeight="12.75" x14ac:dyDescent="0.2"/>
  <cols>
    <col min="1" max="1" width="15.140625" customWidth="1"/>
    <col min="2" max="2" width="11.28515625" customWidth="1"/>
    <col min="3" max="3" width="13" customWidth="1"/>
    <col min="4" max="4" width="16.5703125" customWidth="1"/>
    <col min="5" max="5" width="14.4257812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45778</v>
      </c>
      <c r="D7" s="53">
        <v>15.1</v>
      </c>
      <c r="E7" s="21" t="str">
        <f t="shared" ref="E7:E37" si="0"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45779</v>
      </c>
      <c r="D8" s="37">
        <v>41.2</v>
      </c>
      <c r="E8" s="21" t="str">
        <f t="shared" si="0"/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45780</v>
      </c>
      <c r="D9" s="8">
        <v>59.4</v>
      </c>
      <c r="E9" s="21">
        <f t="shared" si="0"/>
        <v>1.1879999999999999</v>
      </c>
    </row>
    <row r="10" spans="1:5" x14ac:dyDescent="0.2">
      <c r="A10" s="20" t="s">
        <v>13</v>
      </c>
      <c r="B10" s="7" t="s">
        <v>12</v>
      </c>
      <c r="C10" s="6">
        <f t="shared" si="1"/>
        <v>45781</v>
      </c>
      <c r="D10" s="9">
        <v>62.4</v>
      </c>
      <c r="E10" s="21">
        <f t="shared" si="0"/>
        <v>1.248</v>
      </c>
    </row>
    <row r="11" spans="1:5" x14ac:dyDescent="0.2">
      <c r="A11" s="20" t="s">
        <v>13</v>
      </c>
      <c r="B11" s="7" t="s">
        <v>12</v>
      </c>
      <c r="C11" s="6">
        <f t="shared" si="1"/>
        <v>45782</v>
      </c>
      <c r="D11" s="3">
        <v>25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45783</v>
      </c>
      <c r="D12" s="3">
        <v>23.6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45784</v>
      </c>
      <c r="D13" s="8">
        <v>19.3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45785</v>
      </c>
      <c r="D14" s="3">
        <v>86.9</v>
      </c>
      <c r="E14" s="22">
        <f t="shared" si="0"/>
        <v>1.7380000000000002</v>
      </c>
    </row>
    <row r="15" spans="1:5" x14ac:dyDescent="0.2">
      <c r="A15" s="20" t="s">
        <v>13</v>
      </c>
      <c r="B15" s="7" t="s">
        <v>12</v>
      </c>
      <c r="C15" s="6">
        <f t="shared" si="1"/>
        <v>45786</v>
      </c>
      <c r="D15" s="39">
        <v>12.7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45787</v>
      </c>
      <c r="D16" s="3">
        <v>16.7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45788</v>
      </c>
      <c r="D17" s="3">
        <v>80.8</v>
      </c>
      <c r="E17" s="22">
        <f t="shared" si="0"/>
        <v>1.6159999999999999</v>
      </c>
    </row>
    <row r="18" spans="1:5" x14ac:dyDescent="0.2">
      <c r="A18" s="20" t="s">
        <v>13</v>
      </c>
      <c r="B18" s="7" t="s">
        <v>12</v>
      </c>
      <c r="C18" s="6">
        <f t="shared" si="1"/>
        <v>45789</v>
      </c>
      <c r="D18" s="3">
        <v>14.4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45790</v>
      </c>
      <c r="D19" s="44">
        <v>16.5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45791</v>
      </c>
      <c r="D20" s="44">
        <v>15.8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45792</v>
      </c>
      <c r="D21" s="44">
        <v>28.1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45793</v>
      </c>
      <c r="D22" s="44">
        <v>21.5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45794</v>
      </c>
      <c r="D23" s="46">
        <v>14.4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45795</v>
      </c>
      <c r="D24" s="46">
        <v>29.6</v>
      </c>
      <c r="E24" s="22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45796</v>
      </c>
      <c r="D25" s="46">
        <v>33.299999999999997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45797</v>
      </c>
      <c r="D26" s="44">
        <v>36.9</v>
      </c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45798</v>
      </c>
      <c r="D27" s="46">
        <v>19.600000000000001</v>
      </c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45799</v>
      </c>
      <c r="D28" s="28">
        <v>39.799999999999997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45800</v>
      </c>
      <c r="D29" s="46">
        <v>22.2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45801</v>
      </c>
      <c r="D30" s="46">
        <v>28.9</v>
      </c>
      <c r="E30" s="22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45802</v>
      </c>
      <c r="D31" s="46">
        <v>29.8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45803</v>
      </c>
      <c r="D32" s="45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45804</v>
      </c>
      <c r="D33" s="45">
        <v>36.5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45805</v>
      </c>
      <c r="D34" s="46">
        <v>30.9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45806</v>
      </c>
      <c r="D35" s="46">
        <v>28.7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45807</v>
      </c>
      <c r="D36" s="46">
        <v>21.5</v>
      </c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45808</v>
      </c>
      <c r="D37" s="46">
        <v>14.4</v>
      </c>
      <c r="E37" s="22" t="str">
        <f t="shared" si="0"/>
        <v>-</v>
      </c>
    </row>
    <row r="38" spans="1:5" x14ac:dyDescent="0.2">
      <c r="A38" s="64" t="s">
        <v>6</v>
      </c>
      <c r="B38" s="65"/>
      <c r="C38" s="65"/>
      <c r="D38" s="66"/>
      <c r="E38" s="23">
        <f>COUNT(D7:D37)</f>
        <v>30</v>
      </c>
    </row>
    <row r="39" spans="1:5" x14ac:dyDescent="0.2">
      <c r="A39" s="64" t="s">
        <v>7</v>
      </c>
      <c r="B39" s="65"/>
      <c r="C39" s="65"/>
      <c r="D39" s="66"/>
      <c r="E39" s="23">
        <f>'M4'!E38+'M5'!E38</f>
        <v>147</v>
      </c>
    </row>
    <row r="40" spans="1:5" x14ac:dyDescent="0.2">
      <c r="A40" s="64" t="s">
        <v>8</v>
      </c>
      <c r="B40" s="65"/>
      <c r="C40" s="65"/>
      <c r="D40" s="66"/>
      <c r="E40" s="23">
        <f>COUNT(E7:E37)</f>
        <v>4</v>
      </c>
    </row>
    <row r="41" spans="1:5" x14ac:dyDescent="0.2">
      <c r="A41" s="64" t="s">
        <v>9</v>
      </c>
      <c r="B41" s="65"/>
      <c r="C41" s="65"/>
      <c r="D41" s="66"/>
      <c r="E41" s="23">
        <f>'M4'!E40+'M5'!E40</f>
        <v>8</v>
      </c>
    </row>
    <row r="42" spans="1:5" x14ac:dyDescent="0.2">
      <c r="A42" s="64" t="s">
        <v>10</v>
      </c>
      <c r="B42" s="65"/>
      <c r="C42" s="65"/>
      <c r="D42" s="66"/>
      <c r="E42" s="24">
        <f>AVERAGE(D7:D37)</f>
        <v>30.86333333333333</v>
      </c>
    </row>
    <row r="43" spans="1:5" ht="13.5" thickBot="1" x14ac:dyDescent="0.25">
      <c r="A43" s="68" t="s">
        <v>11</v>
      </c>
      <c r="B43" s="69"/>
      <c r="C43" s="69"/>
      <c r="D43" s="70"/>
      <c r="E43" s="25">
        <f>(E38/31)*100</f>
        <v>96.774193548387103</v>
      </c>
    </row>
    <row r="44" spans="1:5" x14ac:dyDescent="0.2">
      <c r="A44" s="12"/>
      <c r="B44" s="12"/>
      <c r="C44" s="12"/>
      <c r="D44" s="12"/>
      <c r="E44" s="12"/>
    </row>
  </sheetData>
  <protectedRanges>
    <protectedRange sqref="D7:D27 D29:D37" name="Range1"/>
    <protectedRange sqref="B7:B37" name="Range1_1"/>
    <protectedRange sqref="A7:A37" name="Range1_1_2"/>
  </protectedRanges>
  <mergeCells count="11">
    <mergeCell ref="A38:D38"/>
    <mergeCell ref="A1:E1"/>
    <mergeCell ref="A2:E2"/>
    <mergeCell ref="A3:A5"/>
    <mergeCell ref="B3:B5"/>
    <mergeCell ref="C3:C5"/>
    <mergeCell ref="A39:D39"/>
    <mergeCell ref="A40:D40"/>
    <mergeCell ref="A41:D41"/>
    <mergeCell ref="A42:D42"/>
    <mergeCell ref="A43:D4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37" sqref="A37:D37"/>
    </sheetView>
  </sheetViews>
  <sheetFormatPr defaultRowHeight="12.75" x14ac:dyDescent="0.2"/>
  <cols>
    <col min="1" max="1" width="15.140625" customWidth="1"/>
    <col min="2" max="2" width="11.140625" customWidth="1"/>
    <col min="3" max="3" width="14.42578125" customWidth="1"/>
    <col min="4" max="4" width="15.28515625" customWidth="1"/>
    <col min="5" max="5" width="14.4257812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45809</v>
      </c>
      <c r="D7" s="32">
        <v>29.6</v>
      </c>
      <c r="E7" s="22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45810</v>
      </c>
      <c r="D8" s="32">
        <v>33.299999999999997</v>
      </c>
      <c r="E8" s="22" t="str">
        <f t="shared" ref="E8:E36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6" si="1">C8+1</f>
        <v>45811</v>
      </c>
      <c r="D9" s="32">
        <v>36.9</v>
      </c>
      <c r="E9" s="22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45812</v>
      </c>
      <c r="D10" s="46">
        <v>19.600000000000001</v>
      </c>
      <c r="E10" s="22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45813</v>
      </c>
      <c r="D11" s="46">
        <v>39.799999999999997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45814</v>
      </c>
      <c r="D12" s="32">
        <v>22.2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45815</v>
      </c>
      <c r="D13" s="32">
        <v>21.6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45816</v>
      </c>
      <c r="D14" s="32">
        <v>24.8</v>
      </c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45817</v>
      </c>
      <c r="D15" s="32">
        <v>32.5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45818</v>
      </c>
      <c r="D16" s="33">
        <v>25.6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45819</v>
      </c>
      <c r="D17" s="51">
        <v>31.1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45820</v>
      </c>
      <c r="D18" s="46">
        <v>28.5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45821</v>
      </c>
      <c r="D19" s="46">
        <v>20.3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45822</v>
      </c>
      <c r="D20" s="32">
        <v>16.8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45823</v>
      </c>
      <c r="D21" s="32">
        <v>26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45824</v>
      </c>
      <c r="D22" s="51">
        <v>23.3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45825</v>
      </c>
      <c r="D23" s="32">
        <v>35.9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45826</v>
      </c>
      <c r="D24" s="32">
        <v>26.6</v>
      </c>
      <c r="E24" s="22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45827</v>
      </c>
      <c r="D25" s="46">
        <v>21.9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45828</v>
      </c>
      <c r="D26" s="32">
        <v>12.8</v>
      </c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45829</v>
      </c>
      <c r="D27" s="32">
        <v>20.9</v>
      </c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45830</v>
      </c>
      <c r="D28" s="32">
        <v>15.4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45831</v>
      </c>
      <c r="D29" s="46">
        <v>14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45832</v>
      </c>
      <c r="D30" s="32">
        <v>17.3</v>
      </c>
      <c r="E30" s="22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45833</v>
      </c>
      <c r="D31" s="28">
        <v>25.1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45834</v>
      </c>
      <c r="D32" s="30">
        <v>8.8000000000000007</v>
      </c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45835</v>
      </c>
      <c r="D33" s="28">
        <v>13.7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45836</v>
      </c>
      <c r="D34" s="30">
        <v>31.1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45837</v>
      </c>
      <c r="D35" s="30">
        <v>17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45838</v>
      </c>
      <c r="D36" s="30">
        <v>9.8000000000000007</v>
      </c>
      <c r="E36" s="22" t="str">
        <f t="shared" si="0"/>
        <v>-</v>
      </c>
    </row>
    <row r="37" spans="1:5" x14ac:dyDescent="0.2">
      <c r="A37" s="64" t="s">
        <v>6</v>
      </c>
      <c r="B37" s="65"/>
      <c r="C37" s="65"/>
      <c r="D37" s="66"/>
      <c r="E37" s="23">
        <f>COUNT(D7:D36)</f>
        <v>30</v>
      </c>
    </row>
    <row r="38" spans="1:5" x14ac:dyDescent="0.2">
      <c r="A38" s="64" t="s">
        <v>7</v>
      </c>
      <c r="B38" s="65"/>
      <c r="C38" s="65"/>
      <c r="D38" s="66"/>
      <c r="E38" s="23">
        <f>'M5'!E39+'M6'!E37</f>
        <v>177</v>
      </c>
    </row>
    <row r="39" spans="1:5" x14ac:dyDescent="0.2">
      <c r="A39" s="64" t="s">
        <v>8</v>
      </c>
      <c r="B39" s="65"/>
      <c r="C39" s="65"/>
      <c r="D39" s="66"/>
      <c r="E39" s="23">
        <f>COUNT(E7:E36)</f>
        <v>0</v>
      </c>
    </row>
    <row r="40" spans="1:5" x14ac:dyDescent="0.2">
      <c r="A40" s="64" t="s">
        <v>9</v>
      </c>
      <c r="B40" s="65"/>
      <c r="C40" s="65"/>
      <c r="D40" s="66"/>
      <c r="E40" s="23">
        <f>'M5'!E41+'M6'!E39</f>
        <v>8</v>
      </c>
    </row>
    <row r="41" spans="1:5" x14ac:dyDescent="0.2">
      <c r="A41" s="64" t="s">
        <v>10</v>
      </c>
      <c r="B41" s="65"/>
      <c r="C41" s="65"/>
      <c r="D41" s="66"/>
      <c r="E41" s="24">
        <f>AVERAGE(D7:D36)</f>
        <v>23.406666666666663</v>
      </c>
    </row>
    <row r="42" spans="1:5" ht="13.5" thickBot="1" x14ac:dyDescent="0.25">
      <c r="A42" s="68" t="s">
        <v>11</v>
      </c>
      <c r="B42" s="69"/>
      <c r="C42" s="69"/>
      <c r="D42" s="70"/>
      <c r="E42" s="25">
        <f>(E37/30)*100</f>
        <v>100</v>
      </c>
    </row>
    <row r="43" spans="1:5" x14ac:dyDescent="0.2">
      <c r="A43" s="12"/>
      <c r="B43" s="12"/>
      <c r="C43" s="12"/>
      <c r="D43" s="12"/>
      <c r="E43" s="12"/>
    </row>
  </sheetData>
  <protectedRanges>
    <protectedRange sqref="D7:D36" name="Range1"/>
    <protectedRange sqref="B7:B36" name="Range1_1"/>
    <protectedRange sqref="A7:A36" name="Range1_1_1"/>
  </protectedRanges>
  <mergeCells count="11">
    <mergeCell ref="A37:D37"/>
    <mergeCell ref="A1:E1"/>
    <mergeCell ref="A2:E2"/>
    <mergeCell ref="A3:A5"/>
    <mergeCell ref="B3:B5"/>
    <mergeCell ref="C3:C5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38" sqref="A38:D38"/>
    </sheetView>
  </sheetViews>
  <sheetFormatPr defaultRowHeight="12.75" x14ac:dyDescent="0.2"/>
  <cols>
    <col min="1" max="1" width="14.85546875" customWidth="1"/>
    <col min="2" max="2" width="11.140625" customWidth="1"/>
    <col min="3" max="3" width="12.85546875" customWidth="1"/>
    <col min="4" max="4" width="15.85546875" customWidth="1"/>
    <col min="5" max="5" width="14.4257812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45839</v>
      </c>
      <c r="D7" s="5">
        <v>6.4</v>
      </c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45840</v>
      </c>
      <c r="D8" s="37">
        <v>37.799999999999997</v>
      </c>
      <c r="E8" s="21" t="str">
        <f t="shared" ref="E8:E37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45841</v>
      </c>
      <c r="D9" s="8">
        <v>22.4</v>
      </c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45842</v>
      </c>
      <c r="D10" s="38">
        <v>28.5</v>
      </c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45843</v>
      </c>
      <c r="D11" s="3">
        <v>21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45844</v>
      </c>
      <c r="D12" s="39">
        <v>22.5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45845</v>
      </c>
      <c r="D13" s="39">
        <v>31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45846</v>
      </c>
      <c r="D14" s="3">
        <v>25.3</v>
      </c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45847</v>
      </c>
      <c r="D15" s="39">
        <v>27.5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45848</v>
      </c>
      <c r="D16" s="39">
        <v>23.1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45849</v>
      </c>
      <c r="D17" s="40">
        <v>19.899999999999999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45850</v>
      </c>
      <c r="D18" s="2">
        <v>17.3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45851</v>
      </c>
      <c r="D19" s="2">
        <v>24.8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45852</v>
      </c>
      <c r="D20" s="2">
        <v>29.2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45853</v>
      </c>
      <c r="D21" s="41">
        <v>27.9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45854</v>
      </c>
      <c r="D22" s="41">
        <v>31.1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45855</v>
      </c>
      <c r="D23" s="2">
        <v>22.1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45856</v>
      </c>
      <c r="D24" s="42">
        <v>21</v>
      </c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45857</v>
      </c>
      <c r="D25" s="3">
        <v>19.5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45858</v>
      </c>
      <c r="D26" s="3">
        <v>29.6</v>
      </c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45859</v>
      </c>
      <c r="D27" s="4">
        <v>30.5</v>
      </c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45860</v>
      </c>
      <c r="D28" s="2">
        <v>6.4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45861</v>
      </c>
      <c r="D29" s="41">
        <v>37.799999999999997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45862</v>
      </c>
      <c r="D30" s="10">
        <v>22.4</v>
      </c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45863</v>
      </c>
      <c r="D31" s="3">
        <v>28.5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45864</v>
      </c>
      <c r="D32" s="3">
        <v>21</v>
      </c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45865</v>
      </c>
      <c r="D33" s="39">
        <v>22.5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45866</v>
      </c>
      <c r="D34" s="40">
        <v>31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45867</v>
      </c>
      <c r="D35" s="2">
        <v>25.3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45868</v>
      </c>
      <c r="D36" s="2">
        <v>27.5</v>
      </c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45869</v>
      </c>
      <c r="D37" s="2">
        <v>23.1</v>
      </c>
      <c r="E37" s="22" t="str">
        <f t="shared" si="0"/>
        <v>-</v>
      </c>
    </row>
    <row r="38" spans="1:5" x14ac:dyDescent="0.2">
      <c r="A38" s="64" t="s">
        <v>6</v>
      </c>
      <c r="B38" s="65"/>
      <c r="C38" s="65"/>
      <c r="D38" s="66"/>
      <c r="E38" s="23">
        <f>COUNT(D7:D37)</f>
        <v>31</v>
      </c>
    </row>
    <row r="39" spans="1:5" x14ac:dyDescent="0.2">
      <c r="A39" s="64" t="s">
        <v>7</v>
      </c>
      <c r="B39" s="65"/>
      <c r="C39" s="65"/>
      <c r="D39" s="66"/>
      <c r="E39" s="23">
        <f>'M6'!E38+'M7'!E38</f>
        <v>208</v>
      </c>
    </row>
    <row r="40" spans="1:5" x14ac:dyDescent="0.2">
      <c r="A40" s="64" t="s">
        <v>8</v>
      </c>
      <c r="B40" s="65"/>
      <c r="C40" s="65"/>
      <c r="D40" s="66"/>
      <c r="E40" s="23">
        <f>COUNT(E7:E37)</f>
        <v>0</v>
      </c>
    </row>
    <row r="41" spans="1:5" x14ac:dyDescent="0.2">
      <c r="A41" s="64" t="s">
        <v>9</v>
      </c>
      <c r="B41" s="65"/>
      <c r="C41" s="65"/>
      <c r="D41" s="66"/>
      <c r="E41" s="23">
        <f>'M6'!E40+'M7'!E40</f>
        <v>8</v>
      </c>
    </row>
    <row r="42" spans="1:5" x14ac:dyDescent="0.2">
      <c r="A42" s="64" t="s">
        <v>10</v>
      </c>
      <c r="B42" s="65"/>
      <c r="C42" s="65"/>
      <c r="D42" s="66"/>
      <c r="E42" s="24">
        <f>AVERAGE(D7:D37)</f>
        <v>24.641935483870967</v>
      </c>
    </row>
    <row r="43" spans="1:5" ht="13.5" thickBot="1" x14ac:dyDescent="0.25">
      <c r="A43" s="68" t="s">
        <v>11</v>
      </c>
      <c r="B43" s="69"/>
      <c r="C43" s="69"/>
      <c r="D43" s="70"/>
      <c r="E43" s="25">
        <f>(E38/31)*100</f>
        <v>100</v>
      </c>
    </row>
    <row r="44" spans="1:5" x14ac:dyDescent="0.2">
      <c r="A44" s="12"/>
      <c r="B44" s="12"/>
      <c r="C44" s="12"/>
      <c r="D44" s="12"/>
      <c r="E44" s="12"/>
    </row>
  </sheetData>
  <protectedRanges>
    <protectedRange sqref="D7:D37" name="Range1"/>
    <protectedRange sqref="B7:B37" name="Range1_1"/>
    <protectedRange sqref="A7:A37" name="Range1_1_1"/>
  </protectedRanges>
  <mergeCells count="11">
    <mergeCell ref="A38:D38"/>
    <mergeCell ref="A1:E1"/>
    <mergeCell ref="A2:E2"/>
    <mergeCell ref="A3:A5"/>
    <mergeCell ref="B3:B5"/>
    <mergeCell ref="C3:C5"/>
    <mergeCell ref="A39:D39"/>
    <mergeCell ref="A40:D40"/>
    <mergeCell ref="A41:D41"/>
    <mergeCell ref="A42:D42"/>
    <mergeCell ref="A43:D4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A38" sqref="A38:D38"/>
    </sheetView>
  </sheetViews>
  <sheetFormatPr defaultRowHeight="12.75" x14ac:dyDescent="0.2"/>
  <cols>
    <col min="1" max="1" width="15" customWidth="1"/>
    <col min="2" max="2" width="11.28515625" customWidth="1"/>
    <col min="3" max="3" width="13.85546875" customWidth="1"/>
    <col min="4" max="4" width="15.5703125" customWidth="1"/>
    <col min="5" max="5" width="14.4257812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48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47">
        <v>45870</v>
      </c>
      <c r="D7" s="49">
        <v>19.899999999999999</v>
      </c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47">
        <f>C7+1</f>
        <v>45871</v>
      </c>
      <c r="D8" s="49">
        <v>17.3</v>
      </c>
      <c r="E8" s="21" t="str">
        <f t="shared" ref="E8:E36" si="0">IF(D8&gt;50,D8/50,IF(D8&lt;=50,"-"))</f>
        <v>-</v>
      </c>
    </row>
    <row r="9" spans="1:5" x14ac:dyDescent="0.2">
      <c r="A9" s="20" t="s">
        <v>13</v>
      </c>
      <c r="B9" s="7" t="s">
        <v>12</v>
      </c>
      <c r="C9" s="47">
        <f t="shared" ref="C9:C37" si="1">C8+1</f>
        <v>45872</v>
      </c>
      <c r="D9" s="54">
        <v>24.8</v>
      </c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47">
        <f t="shared" si="1"/>
        <v>45873</v>
      </c>
      <c r="D10" s="54">
        <v>29.2</v>
      </c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47">
        <f t="shared" si="1"/>
        <v>45874</v>
      </c>
      <c r="D11" s="54">
        <v>27.9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47">
        <f t="shared" si="1"/>
        <v>45875</v>
      </c>
      <c r="D12" s="54">
        <v>31.1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47">
        <f t="shared" si="1"/>
        <v>45876</v>
      </c>
      <c r="D13" s="54">
        <v>22.1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47">
        <f t="shared" si="1"/>
        <v>45877</v>
      </c>
      <c r="D14" s="54">
        <v>21</v>
      </c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47">
        <f t="shared" si="1"/>
        <v>45878</v>
      </c>
      <c r="D15" s="54">
        <v>19.5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47">
        <f t="shared" si="1"/>
        <v>45879</v>
      </c>
      <c r="D16" s="54">
        <v>29.6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47">
        <f t="shared" si="1"/>
        <v>45880</v>
      </c>
      <c r="D17" s="54">
        <v>30.5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47">
        <f t="shared" si="1"/>
        <v>45881</v>
      </c>
      <c r="D18" s="49">
        <v>22.5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47">
        <f t="shared" si="1"/>
        <v>45882</v>
      </c>
      <c r="D19" s="54">
        <v>18.2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47">
        <f t="shared" si="1"/>
        <v>45883</v>
      </c>
      <c r="D20" s="49">
        <v>25.7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47">
        <f t="shared" si="1"/>
        <v>45884</v>
      </c>
      <c r="D21" s="49">
        <v>27.3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47">
        <f t="shared" si="1"/>
        <v>45885</v>
      </c>
      <c r="D22" s="49">
        <v>19.399999999999999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47">
        <f t="shared" si="1"/>
        <v>45886</v>
      </c>
      <c r="D23" s="54">
        <v>26.2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47">
        <f t="shared" si="1"/>
        <v>45887</v>
      </c>
      <c r="D24" s="49">
        <v>25.8</v>
      </c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47">
        <f t="shared" si="1"/>
        <v>45888</v>
      </c>
      <c r="D25" s="54">
        <v>27.2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47">
        <f t="shared" si="1"/>
        <v>45889</v>
      </c>
      <c r="D26" s="49">
        <v>13.4</v>
      </c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47">
        <f t="shared" si="1"/>
        <v>45890</v>
      </c>
      <c r="D27" s="54">
        <v>32.799999999999997</v>
      </c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47">
        <f t="shared" si="1"/>
        <v>45891</v>
      </c>
      <c r="D28" s="49">
        <v>15.6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47">
        <f t="shared" si="1"/>
        <v>45892</v>
      </c>
      <c r="D29" s="49">
        <v>22.7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47">
        <f t="shared" si="1"/>
        <v>45893</v>
      </c>
      <c r="D30" s="49">
        <v>17.8</v>
      </c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47">
        <f t="shared" si="1"/>
        <v>45894</v>
      </c>
      <c r="D31" s="49">
        <v>19.3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47">
        <f t="shared" si="1"/>
        <v>45895</v>
      </c>
      <c r="D32" s="49">
        <v>19.2</v>
      </c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47">
        <f t="shared" si="1"/>
        <v>45896</v>
      </c>
      <c r="D33" s="49">
        <v>17.2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47">
        <f t="shared" si="1"/>
        <v>45897</v>
      </c>
      <c r="D34" s="49">
        <v>24.9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47">
        <f t="shared" si="1"/>
        <v>45898</v>
      </c>
      <c r="D35" s="49">
        <v>34.799999999999997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47">
        <f t="shared" si="1"/>
        <v>45899</v>
      </c>
      <c r="D36" s="54">
        <v>29.2</v>
      </c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47">
        <f t="shared" si="1"/>
        <v>45900</v>
      </c>
      <c r="D37" s="54">
        <v>30.4</v>
      </c>
      <c r="E37" s="22" t="s">
        <v>17</v>
      </c>
    </row>
    <row r="38" spans="1:5" x14ac:dyDescent="0.2">
      <c r="A38" s="64" t="s">
        <v>6</v>
      </c>
      <c r="B38" s="65"/>
      <c r="C38" s="65"/>
      <c r="D38" s="72"/>
      <c r="E38" s="23">
        <f>COUNT(D7:D37)</f>
        <v>31</v>
      </c>
    </row>
    <row r="39" spans="1:5" x14ac:dyDescent="0.2">
      <c r="A39" s="64" t="s">
        <v>7</v>
      </c>
      <c r="B39" s="65"/>
      <c r="C39" s="65"/>
      <c r="D39" s="66"/>
      <c r="E39" s="23">
        <f>'M7'!E39+'M8'!E38</f>
        <v>239</v>
      </c>
    </row>
    <row r="40" spans="1:5" x14ac:dyDescent="0.2">
      <c r="A40" s="64" t="s">
        <v>8</v>
      </c>
      <c r="B40" s="65"/>
      <c r="C40" s="65"/>
      <c r="D40" s="66"/>
      <c r="E40" s="23">
        <f>COUNT(E7:E37)</f>
        <v>0</v>
      </c>
    </row>
    <row r="41" spans="1:5" x14ac:dyDescent="0.2">
      <c r="A41" s="64" t="s">
        <v>9</v>
      </c>
      <c r="B41" s="65"/>
      <c r="C41" s="65"/>
      <c r="D41" s="66"/>
      <c r="E41" s="23">
        <f>'M7'!E41+'M8'!E40</f>
        <v>8</v>
      </c>
    </row>
    <row r="42" spans="1:5" x14ac:dyDescent="0.2">
      <c r="A42" s="64" t="s">
        <v>10</v>
      </c>
      <c r="B42" s="65"/>
      <c r="C42" s="65"/>
      <c r="D42" s="66"/>
      <c r="E42" s="24">
        <f>AVERAGE(D7:D37)</f>
        <v>23.951612903225804</v>
      </c>
    </row>
    <row r="43" spans="1:5" ht="13.5" thickBot="1" x14ac:dyDescent="0.25">
      <c r="A43" s="68" t="s">
        <v>11</v>
      </c>
      <c r="B43" s="69"/>
      <c r="C43" s="69"/>
      <c r="D43" s="70"/>
      <c r="E43" s="25">
        <f>(E38/31)*100</f>
        <v>100</v>
      </c>
    </row>
    <row r="44" spans="1:5" x14ac:dyDescent="0.2">
      <c r="A44" s="12"/>
      <c r="B44" s="12"/>
      <c r="C44" s="12"/>
      <c r="D44" s="12"/>
      <c r="E44" s="12"/>
    </row>
  </sheetData>
  <protectedRanges>
    <protectedRange sqref="B7:B37" name="Range1_1"/>
    <protectedRange sqref="A7:A37" name="Range1_1_1"/>
  </protectedRanges>
  <mergeCells count="11">
    <mergeCell ref="A38:D38"/>
    <mergeCell ref="A1:E1"/>
    <mergeCell ref="A2:E2"/>
    <mergeCell ref="A3:A5"/>
    <mergeCell ref="B3:B5"/>
    <mergeCell ref="C3:C5"/>
    <mergeCell ref="A39:D39"/>
    <mergeCell ref="A40:D40"/>
    <mergeCell ref="A41:D41"/>
    <mergeCell ref="A42:D42"/>
    <mergeCell ref="A43:D4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zoomScale="95" zoomScaleNormal="95" workbookViewId="0">
      <selection activeCell="D8" sqref="D8"/>
    </sheetView>
  </sheetViews>
  <sheetFormatPr defaultRowHeight="12.75" x14ac:dyDescent="0.2"/>
  <cols>
    <col min="1" max="1" width="14.42578125" customWidth="1"/>
    <col min="2" max="2" width="11.85546875" customWidth="1"/>
    <col min="3" max="3" width="13.140625" customWidth="1"/>
    <col min="4" max="4" width="14.85546875" bestFit="1" customWidth="1"/>
    <col min="5" max="5" width="14.42578125" customWidth="1"/>
  </cols>
  <sheetData>
    <row r="1" spans="1:5" ht="12.75" customHeight="1" x14ac:dyDescent="0.2">
      <c r="A1" s="58" t="s">
        <v>16</v>
      </c>
      <c r="B1" s="59"/>
      <c r="C1" s="59"/>
      <c r="D1" s="59"/>
      <c r="E1" s="59"/>
    </row>
    <row r="2" spans="1:5" ht="13.5" thickBot="1" x14ac:dyDescent="0.25">
      <c r="A2" s="60"/>
      <c r="B2" s="59"/>
      <c r="C2" s="59"/>
      <c r="D2" s="59"/>
      <c r="E2" s="59"/>
    </row>
    <row r="3" spans="1:5" ht="25.5" x14ac:dyDescent="0.2">
      <c r="A3" s="61" t="s">
        <v>0</v>
      </c>
      <c r="B3" s="61" t="s">
        <v>1</v>
      </c>
      <c r="C3" s="61" t="s">
        <v>2</v>
      </c>
      <c r="D3" s="16" t="s">
        <v>3</v>
      </c>
      <c r="E3" s="16" t="s">
        <v>4</v>
      </c>
    </row>
    <row r="4" spans="1:5" ht="25.5" x14ac:dyDescent="0.2">
      <c r="A4" s="62"/>
      <c r="B4" s="62"/>
      <c r="C4" s="62"/>
      <c r="D4" s="34" t="s">
        <v>14</v>
      </c>
      <c r="E4" s="1" t="s">
        <v>5</v>
      </c>
    </row>
    <row r="5" spans="1:5" ht="15" thickBot="1" x14ac:dyDescent="0.25">
      <c r="A5" s="63"/>
      <c r="B5" s="63"/>
      <c r="C5" s="63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48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47">
        <v>45901</v>
      </c>
      <c r="D7" s="50">
        <v>22.4</v>
      </c>
      <c r="E7" s="22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47">
        <f>C7+1</f>
        <v>45902</v>
      </c>
      <c r="D8" s="50"/>
      <c r="E8" s="22" t="str">
        <f t="shared" ref="E8:E36" si="0">IF(D8&gt;50,D8/50,IF(D8&lt;=50,"-"))</f>
        <v>-</v>
      </c>
    </row>
    <row r="9" spans="1:5" x14ac:dyDescent="0.2">
      <c r="A9" s="20" t="s">
        <v>13</v>
      </c>
      <c r="B9" s="7" t="s">
        <v>12</v>
      </c>
      <c r="C9" s="47">
        <f t="shared" ref="C9:C36" si="1">C8+1</f>
        <v>45903</v>
      </c>
      <c r="D9" s="50"/>
      <c r="E9" s="22" t="str">
        <f t="shared" si="0"/>
        <v>-</v>
      </c>
    </row>
    <row r="10" spans="1:5" x14ac:dyDescent="0.2">
      <c r="A10" s="20" t="s">
        <v>13</v>
      </c>
      <c r="B10" s="7" t="s">
        <v>12</v>
      </c>
      <c r="C10" s="47">
        <f t="shared" si="1"/>
        <v>45904</v>
      </c>
      <c r="D10" s="50"/>
      <c r="E10" s="22" t="str">
        <f t="shared" si="0"/>
        <v>-</v>
      </c>
    </row>
    <row r="11" spans="1:5" x14ac:dyDescent="0.2">
      <c r="A11" s="20" t="s">
        <v>13</v>
      </c>
      <c r="B11" s="7" t="s">
        <v>12</v>
      </c>
      <c r="C11" s="47">
        <f t="shared" si="1"/>
        <v>45905</v>
      </c>
      <c r="D11" s="50"/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47">
        <f t="shared" si="1"/>
        <v>45906</v>
      </c>
      <c r="D12" s="50"/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47">
        <f t="shared" si="1"/>
        <v>45907</v>
      </c>
      <c r="D13" s="50"/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47">
        <f t="shared" si="1"/>
        <v>45908</v>
      </c>
      <c r="D14" s="50"/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47">
        <f t="shared" si="1"/>
        <v>45909</v>
      </c>
      <c r="D15" s="50"/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47">
        <f t="shared" si="1"/>
        <v>45910</v>
      </c>
      <c r="D16" s="50"/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47">
        <f t="shared" si="1"/>
        <v>45911</v>
      </c>
      <c r="D17" s="50"/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47">
        <f t="shared" si="1"/>
        <v>45912</v>
      </c>
      <c r="D18" s="50"/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47">
        <f t="shared" si="1"/>
        <v>45913</v>
      </c>
      <c r="D19" s="50"/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47">
        <f t="shared" si="1"/>
        <v>45914</v>
      </c>
      <c r="D20" s="50"/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47">
        <f t="shared" si="1"/>
        <v>45915</v>
      </c>
      <c r="D21" s="50"/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47">
        <f t="shared" si="1"/>
        <v>45916</v>
      </c>
      <c r="D22" s="50"/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47">
        <f t="shared" si="1"/>
        <v>45917</v>
      </c>
      <c r="D23" s="50"/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47">
        <f t="shared" si="1"/>
        <v>45918</v>
      </c>
      <c r="D24" s="50"/>
      <c r="E24" s="22" t="str">
        <f t="shared" si="0"/>
        <v>-</v>
      </c>
    </row>
    <row r="25" spans="1:5" x14ac:dyDescent="0.2">
      <c r="A25" s="20" t="s">
        <v>13</v>
      </c>
      <c r="B25" s="7" t="s">
        <v>12</v>
      </c>
      <c r="C25" s="47">
        <f t="shared" si="1"/>
        <v>45919</v>
      </c>
      <c r="D25" s="50"/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47">
        <f t="shared" si="1"/>
        <v>45920</v>
      </c>
      <c r="D26" s="50"/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47">
        <f t="shared" si="1"/>
        <v>45921</v>
      </c>
      <c r="D27" s="50"/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47">
        <f t="shared" si="1"/>
        <v>45922</v>
      </c>
      <c r="D28" s="50"/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47">
        <f t="shared" si="1"/>
        <v>45923</v>
      </c>
      <c r="D29" s="50"/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47">
        <f t="shared" si="1"/>
        <v>45924</v>
      </c>
      <c r="D30" s="50"/>
      <c r="E30" s="22" t="str">
        <f t="shared" si="0"/>
        <v>-</v>
      </c>
    </row>
    <row r="31" spans="1:5" x14ac:dyDescent="0.2">
      <c r="A31" s="20" t="s">
        <v>13</v>
      </c>
      <c r="B31" s="7" t="s">
        <v>12</v>
      </c>
      <c r="C31" s="47">
        <f t="shared" si="1"/>
        <v>45925</v>
      </c>
      <c r="D31" s="50"/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47">
        <f t="shared" si="1"/>
        <v>45926</v>
      </c>
      <c r="D32" s="50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47">
        <f t="shared" si="1"/>
        <v>45927</v>
      </c>
      <c r="D33" s="50"/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47">
        <f t="shared" si="1"/>
        <v>45928</v>
      </c>
      <c r="D34" s="50"/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47">
        <f t="shared" si="1"/>
        <v>45929</v>
      </c>
      <c r="D35" s="50"/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47">
        <f t="shared" si="1"/>
        <v>45930</v>
      </c>
      <c r="D36" s="50"/>
      <c r="E36" s="22" t="str">
        <f t="shared" si="0"/>
        <v>-</v>
      </c>
    </row>
    <row r="37" spans="1:5" x14ac:dyDescent="0.2">
      <c r="A37" s="64" t="s">
        <v>6</v>
      </c>
      <c r="B37" s="65"/>
      <c r="C37" s="65"/>
      <c r="D37" s="72"/>
      <c r="E37" s="23">
        <f>COUNT(D7:D36)</f>
        <v>1</v>
      </c>
    </row>
    <row r="38" spans="1:5" x14ac:dyDescent="0.2">
      <c r="A38" s="64" t="s">
        <v>7</v>
      </c>
      <c r="B38" s="65"/>
      <c r="C38" s="65"/>
      <c r="D38" s="66"/>
      <c r="E38" s="23">
        <f>'M8'!E39+'M9'!E37</f>
        <v>240</v>
      </c>
    </row>
    <row r="39" spans="1:5" x14ac:dyDescent="0.2">
      <c r="A39" s="64" t="s">
        <v>8</v>
      </c>
      <c r="B39" s="65"/>
      <c r="C39" s="65"/>
      <c r="D39" s="66"/>
      <c r="E39" s="23">
        <f>COUNT(E7:E36)</f>
        <v>0</v>
      </c>
    </row>
    <row r="40" spans="1:5" x14ac:dyDescent="0.2">
      <c r="A40" s="64" t="s">
        <v>9</v>
      </c>
      <c r="B40" s="65"/>
      <c r="C40" s="65"/>
      <c r="D40" s="66"/>
      <c r="E40" s="23">
        <f>'M8'!E41+'M9'!E39</f>
        <v>8</v>
      </c>
    </row>
    <row r="41" spans="1:5" x14ac:dyDescent="0.2">
      <c r="A41" s="64" t="s">
        <v>10</v>
      </c>
      <c r="B41" s="65"/>
      <c r="C41" s="65"/>
      <c r="D41" s="66"/>
      <c r="E41" s="24">
        <f>AVERAGE(D7:D36)</f>
        <v>22.4</v>
      </c>
    </row>
    <row r="42" spans="1:5" ht="13.5" thickBot="1" x14ac:dyDescent="0.25">
      <c r="A42" s="68" t="s">
        <v>11</v>
      </c>
      <c r="B42" s="69"/>
      <c r="C42" s="69"/>
      <c r="D42" s="70"/>
      <c r="E42" s="25">
        <f>(E37/31)*100</f>
        <v>3.225806451612903</v>
      </c>
    </row>
    <row r="43" spans="1:5" x14ac:dyDescent="0.2">
      <c r="A43" s="12"/>
      <c r="B43" s="12"/>
      <c r="C43" s="12"/>
      <c r="D43" s="12"/>
      <c r="E43" s="12"/>
    </row>
  </sheetData>
  <protectedRanges>
    <protectedRange sqref="B7:B36" name="Range1_1"/>
    <protectedRange sqref="A7:A36" name="Range1_1_2"/>
  </protectedRanges>
  <mergeCells count="11">
    <mergeCell ref="A37:D37"/>
    <mergeCell ref="A1:E1"/>
    <mergeCell ref="A2:E2"/>
    <mergeCell ref="A3:A5"/>
    <mergeCell ref="B3:B5"/>
    <mergeCell ref="C3:C5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</vt:vector>
  </TitlesOfParts>
  <Company>moew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Mariana MM. Mihaleva</cp:lastModifiedBy>
  <cp:lastPrinted>2016-05-26T13:07:55Z</cp:lastPrinted>
  <dcterms:created xsi:type="dcterms:W3CDTF">2009-02-18T08:33:41Z</dcterms:created>
  <dcterms:modified xsi:type="dcterms:W3CDTF">2025-10-13T08:30:30Z</dcterms:modified>
</cp:coreProperties>
</file>